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'Лист3'!$A$1:$S$174</definedName>
  </definedNames>
  <calcPr fullCalcOnLoad="1"/>
</workbook>
</file>

<file path=xl/sharedStrings.xml><?xml version="1.0" encoding="utf-8"?>
<sst xmlns="http://schemas.openxmlformats.org/spreadsheetml/2006/main" count="172" uniqueCount="142">
  <si>
    <t>РАСШИФРОВКА</t>
  </si>
  <si>
    <t>к плану ФХД на 2013 год</t>
  </si>
  <si>
    <t>Непецинская ср.школа</t>
  </si>
  <si>
    <t>КОД</t>
  </si>
  <si>
    <t>Содержание статьи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</si>
  <si>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</si>
  <si>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</si>
  <si>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</si>
  <si>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</si>
  <si>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</si>
  <si>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</si>
  <si>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</si>
  <si>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</si>
  <si>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</si>
  <si>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</si>
  <si>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</si>
  <si>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</si>
  <si>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</si>
  <si>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Заработная плата</t>
  </si>
  <si>
    <t>Прочие выплаты</t>
  </si>
  <si>
    <t xml:space="preserve">компенс.выплаты женщинам до 3-х лет </t>
  </si>
  <si>
    <t>суточные при командир.</t>
  </si>
  <si>
    <t>Начисление на оплату труда</t>
  </si>
  <si>
    <t xml:space="preserve">Оплата услуг связи: </t>
  </si>
  <si>
    <t>телефон</t>
  </si>
  <si>
    <t>интернет</t>
  </si>
  <si>
    <t xml:space="preserve">Транспортные услуги: </t>
  </si>
  <si>
    <t>нештат з./пл.(наём трансп.по дог.):</t>
  </si>
  <si>
    <t>оплата расх.по служ.ком.,проезд учит.</t>
  </si>
  <si>
    <t>спортакиады</t>
  </si>
  <si>
    <t>военные сборы</t>
  </si>
  <si>
    <t xml:space="preserve">Коммунальные услуги:   </t>
  </si>
  <si>
    <t>оплата теплоснабжения</t>
  </si>
  <si>
    <t xml:space="preserve">оплата горячего водоснабжения: </t>
  </si>
  <si>
    <t>холодная вода</t>
  </si>
  <si>
    <t>водоотведение</t>
  </si>
  <si>
    <t xml:space="preserve">оплата электроэнергии: </t>
  </si>
  <si>
    <t xml:space="preserve">Арендная плата за пользование </t>
  </si>
  <si>
    <t>имуществом:</t>
  </si>
  <si>
    <t>Услуги по содержанию имущества:</t>
  </si>
  <si>
    <t>вывоз мусора:</t>
  </si>
  <si>
    <t>сдача люмин.ламп</t>
  </si>
  <si>
    <t>дератизация, дезинфекция:</t>
  </si>
  <si>
    <t>поверка весового хозяйства:</t>
  </si>
  <si>
    <t>текущий ремонт помещения</t>
  </si>
  <si>
    <t>текущий ремонт оборудования:</t>
  </si>
  <si>
    <t>обслуживание автобуса:</t>
  </si>
  <si>
    <t xml:space="preserve">капитальный ремонт зданий: </t>
  </si>
  <si>
    <t>заправка картриджей:</t>
  </si>
  <si>
    <t>техобслуж.канал.сетей ("ФриФлоу"):</t>
  </si>
  <si>
    <t>перезарядка огнетушителей:</t>
  </si>
  <si>
    <t>заземление</t>
  </si>
  <si>
    <t>обслужив. пожарной сигнализации</t>
  </si>
  <si>
    <t>обработка огнезащ.составом</t>
  </si>
  <si>
    <t>электромонтажные работы</t>
  </si>
  <si>
    <t>Прочие услуги:</t>
  </si>
  <si>
    <t>обрезка деревьев</t>
  </si>
  <si>
    <t>лабораторные пробы:</t>
  </si>
  <si>
    <t>обслуж. кнопки тревож.сигнализации</t>
  </si>
  <si>
    <t>подписка на периодич.печать:</t>
  </si>
  <si>
    <t>обучения по комплексной безопасности:</t>
  </si>
  <si>
    <t>страховка автотранспорта:</t>
  </si>
  <si>
    <t>страховка пассажиров</t>
  </si>
  <si>
    <t>аттестация рабочих мест:</t>
  </si>
  <si>
    <t>аттестация учителей</t>
  </si>
  <si>
    <t>мед. осмотр сотрудников учреждения:</t>
  </si>
  <si>
    <t>мониторинг (монтаж) пожарной сигнализации:</t>
  </si>
  <si>
    <t>приобретение классных журналов:</t>
  </si>
  <si>
    <t>нештат. з/п (лицензирование)</t>
  </si>
  <si>
    <t>мероприятия по договору (Дом учителя):</t>
  </si>
  <si>
    <t>Прочие расходы:</t>
  </si>
  <si>
    <t>лицензирование(оформление):</t>
  </si>
  <si>
    <t>штрафы и пени за несвоеврем.уплату налогов:</t>
  </si>
  <si>
    <t>награждения,старт.взнос:</t>
  </si>
  <si>
    <t>госпошлина за переоформление документов:</t>
  </si>
  <si>
    <t>госпошлина за техосмотр:</t>
  </si>
  <si>
    <t>стипендия:</t>
  </si>
  <si>
    <t>проведение мероприятия</t>
  </si>
  <si>
    <t>налог на имущество</t>
  </si>
  <si>
    <t>налог на землю</t>
  </si>
  <si>
    <t>налог на транспорт</t>
  </si>
  <si>
    <t>Увеличение стоим. осн.средств:</t>
  </si>
  <si>
    <t>мебель,спортинв.,оргтехн.,быт.</t>
  </si>
  <si>
    <t>форма, нагл.агитация:</t>
  </si>
  <si>
    <t>игры и игрушки</t>
  </si>
  <si>
    <t>противогазы</t>
  </si>
  <si>
    <t>огнетушители:</t>
  </si>
  <si>
    <t>игры и игрушки:</t>
  </si>
  <si>
    <t>хоз.инвентарь для шк.бригады:</t>
  </si>
  <si>
    <t>видеоконтурное устройство</t>
  </si>
  <si>
    <t>Увеличение стоим.матер.запасов:</t>
  </si>
  <si>
    <t>медикаменты:</t>
  </si>
  <si>
    <t>продукты питания:</t>
  </si>
  <si>
    <t>автозапчасти</t>
  </si>
  <si>
    <t>горюче-смазочные материалы:</t>
  </si>
  <si>
    <t>канцелярские принадлежности:</t>
  </si>
  <si>
    <t>классные журналы</t>
  </si>
  <si>
    <t>спортивная форма</t>
  </si>
  <si>
    <t>сантехническое оборудование:</t>
  </si>
  <si>
    <t>мягкий инвентарь</t>
  </si>
  <si>
    <t>тонер, картридж, зап.части для компьютера</t>
  </si>
  <si>
    <t>посуда:</t>
  </si>
  <si>
    <t>запчасти к автотранспорту:</t>
  </si>
  <si>
    <t>хоз товары</t>
  </si>
  <si>
    <t>моющие средства:</t>
  </si>
  <si>
    <t>краска, стройматериалы:</t>
  </si>
  <si>
    <t>ИТОГО:</t>
  </si>
  <si>
    <t>Субвенция</t>
  </si>
  <si>
    <t>компенс.книгоиздат. продукции</t>
  </si>
  <si>
    <t>Начисления на оплату труда</t>
  </si>
  <si>
    <t>Увеличение стоим.осн.средств:</t>
  </si>
  <si>
    <t>учеб.расходы</t>
  </si>
  <si>
    <t>приобретение книгоиз.продукции</t>
  </si>
  <si>
    <t>Пособие по соц. помощи населению</t>
  </si>
  <si>
    <t>проезд учеников к месту учебы</t>
  </si>
  <si>
    <t>продукты питания</t>
  </si>
  <si>
    <t>Классное руководство:</t>
  </si>
  <si>
    <t>Лагерь</t>
  </si>
  <si>
    <t>проездные билеты</t>
  </si>
  <si>
    <t>награждения, экскурсии</t>
  </si>
  <si>
    <t>приобретение спортинвентаря</t>
  </si>
  <si>
    <t>канц.товаря, хоз.ср-ва, моющие</t>
  </si>
  <si>
    <t>Предпринимательская деятельность</t>
  </si>
  <si>
    <t>Школьные бригады</t>
  </si>
  <si>
    <t>Заработная плата по шк бригадам</t>
  </si>
  <si>
    <t>Инвентарь</t>
  </si>
  <si>
    <t>ИТОГО</t>
  </si>
  <si>
    <t>1 кв.</t>
  </si>
  <si>
    <t>2кв.</t>
  </si>
  <si>
    <t>3 кв.</t>
  </si>
  <si>
    <t>4 кв.</t>
  </si>
  <si>
    <t>итого</t>
  </si>
  <si>
    <t>местный бюджет</t>
  </si>
  <si>
    <t>госстандарт</t>
  </si>
  <si>
    <t>субвенция</t>
  </si>
  <si>
    <t>лагерь</t>
  </si>
  <si>
    <t>ПД</t>
  </si>
  <si>
    <t>школьные бригады</t>
  </si>
  <si>
    <t>ВСЕГО</t>
  </si>
  <si>
    <t>норматив</t>
  </si>
  <si>
    <t>Субвенция на повышение з/п с 01,05.2013 и 01.09.2013</t>
  </si>
  <si>
    <t>Субсидия на повышение з/п с 01,05.2013 и 01.09.2013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</si>
</sst>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1">
    <font>
      <sz val="10"/>
      <name val="Arial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80" fontId="5" fillId="0" borderId="3" xfId="0" applyNumberFormat="1" applyFont="1" applyFill="1" applyBorder="1" applyAlignment="1">
      <alignment horizontal="center"/>
    </xf>
    <xf numFmtId="180" fontId="0" fillId="0" borderId="0" xfId="0" applyNumberFormat="1" applyFill="1" applyAlignment="1">
      <alignment/>
    </xf>
    <xf numFmtId="0" fontId="5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80" fontId="5" fillId="0" borderId="3" xfId="0" applyNumberFormat="1" applyFont="1" applyFill="1" applyBorder="1" applyAlignment="1">
      <alignment horizontal="center" vertical="center"/>
    </xf>
    <xf numFmtId="180" fontId="5" fillId="0" borderId="3" xfId="0" applyNumberFormat="1" applyFont="1" applyFill="1" applyBorder="1" applyAlignment="1">
      <alignment/>
    </xf>
    <xf numFmtId="180" fontId="0" fillId="0" borderId="3" xfId="0" applyNumberForma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180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4" xfId="0" applyFont="1" applyFill="1" applyBorder="1" applyAlignment="1">
      <alignment vertical="center"/>
    </xf>
    <xf numFmtId="180" fontId="5" fillId="0" borderId="6" xfId="0" applyNumberFormat="1" applyFont="1" applyFill="1" applyBorder="1" applyAlignment="1">
      <alignment horizontal="center" vertical="center"/>
    </xf>
    <xf numFmtId="180" fontId="5" fillId="0" borderId="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0" fontId="7" fillId="0" borderId="7" xfId="0" applyNumberFormat="1" applyFont="1" applyFill="1" applyBorder="1" applyAlignment="1">
      <alignment horizontal="center"/>
    </xf>
    <xf numFmtId="180" fontId="5" fillId="0" borderId="6" xfId="0" applyNumberFormat="1" applyFont="1" applyFill="1" applyBorder="1" applyAlignment="1">
      <alignment horizontal="center"/>
    </xf>
    <xf numFmtId="180" fontId="5" fillId="0" borderId="8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80" fontId="7" fillId="0" borderId="8" xfId="0" applyNumberFormat="1" applyFont="1" applyFill="1" applyBorder="1" applyAlignment="1">
      <alignment horizontal="center"/>
    </xf>
    <xf numFmtId="180" fontId="0" fillId="0" borderId="8" xfId="0" applyNumberFormat="1" applyFont="1" applyFill="1" applyBorder="1" applyAlignment="1">
      <alignment horizontal="center"/>
    </xf>
    <xf numFmtId="180" fontId="7" fillId="0" borderId="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/>
    </xf>
    <xf numFmtId="180" fontId="0" fillId="0" borderId="3" xfId="0" applyNumberForma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80" fontId="5" fillId="0" borderId="11" xfId="0" applyNumberFormat="1" applyFont="1" applyFill="1" applyBorder="1" applyAlignment="1">
      <alignment horizontal="center"/>
    </xf>
    <xf numFmtId="180" fontId="5" fillId="0" borderId="1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/>
    </xf>
    <xf numFmtId="180" fontId="7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80" fontId="5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0" fontId="0" fillId="0" borderId="6" xfId="0" applyNumberFormat="1" applyFill="1" applyBorder="1" applyAlignment="1">
      <alignment/>
    </xf>
    <xf numFmtId="180" fontId="5" fillId="0" borderId="1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180" fontId="0" fillId="0" borderId="15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180" fontId="5" fillId="0" borderId="12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81" fontId="5" fillId="0" borderId="3" xfId="0" applyNumberFormat="1" applyFont="1" applyBorder="1" applyAlignment="1">
      <alignment horizontal="center" vertical="center" shrinkToFit="1"/>
    </xf>
    <xf numFmtId="180" fontId="0" fillId="0" borderId="3" xfId="0" applyNumberFormat="1" applyBorder="1" applyAlignment="1">
      <alignment/>
    </xf>
    <xf numFmtId="181" fontId="7" fillId="0" borderId="3" xfId="0" applyNumberFormat="1" applyFont="1" applyBorder="1" applyAlignment="1">
      <alignment shrinkToFit="1"/>
    </xf>
    <xf numFmtId="0" fontId="0" fillId="0" borderId="3" xfId="0" applyBorder="1" applyAlignment="1">
      <alignment/>
    </xf>
    <xf numFmtId="181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/>
    </xf>
    <xf numFmtId="180" fontId="0" fillId="0" borderId="18" xfId="0" applyNumberForma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180" fontId="0" fillId="0" borderId="20" xfId="0" applyNumberForma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5" fillId="0" borderId="19" xfId="0" applyFont="1" applyFill="1" applyBorder="1" applyAlignment="1">
      <alignment horizontal="center"/>
    </xf>
    <xf numFmtId="180" fontId="5" fillId="0" borderId="29" xfId="0" applyNumberFormat="1" applyFont="1" applyFill="1" applyBorder="1" applyAlignment="1">
      <alignment horizontal="center"/>
    </xf>
    <xf numFmtId="180" fontId="5" fillId="0" borderId="30" xfId="0" applyNumberFormat="1" applyFont="1" applyFill="1" applyBorder="1" applyAlignment="1">
      <alignment horizontal="center"/>
    </xf>
    <xf numFmtId="180" fontId="5" fillId="0" borderId="6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80" fontId="0" fillId="0" borderId="32" xfId="0" applyNumberFormat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5"/>
  <sheetViews>
    <sheetView tabSelected="1" zoomScaleSheetLayoutView="100" workbookViewId="0" topLeftCell="A40">
      <selection activeCell="R89" sqref="R89"/>
    </sheetView>
  </sheetViews>
  <sheetFormatPr defaultColWidth="9.140625" defaultRowHeight="12.75"/>
  <cols>
    <col min="5" max="5" width="24.140625" style="0" customWidth="1"/>
    <col min="6" max="6" width="13.00390625" style="0" customWidth="1"/>
    <col min="7" max="7" width="12.140625" style="0" customWidth="1"/>
    <col min="8" max="8" width="13.8515625" style="0" customWidth="1"/>
    <col min="9" max="9" width="13.57421875" style="0" customWidth="1"/>
    <col min="10" max="10" width="15.140625" style="0" customWidth="1"/>
    <col min="11" max="11" width="14.421875" style="0" customWidth="1"/>
    <col min="12" max="12" width="15.421875" style="0" customWidth="1"/>
    <col min="13" max="13" width="15.00390625" style="0" customWidth="1"/>
    <col min="14" max="14" width="13.421875" style="0" customWidth="1"/>
    <col min="15" max="17" width="13.7109375" style="0" customWidth="1"/>
    <col min="18" max="18" width="13.140625" style="0" customWidth="1"/>
    <col min="19" max="19" width="14.140625" style="0" customWidth="1"/>
  </cols>
  <sheetData>
    <row r="1" spans="1:19" ht="18">
      <c r="A1" s="92" t="s">
        <v>0</v>
      </c>
      <c r="B1" s="92"/>
      <c r="C1" s="92"/>
      <c r="D1" s="92"/>
      <c r="E1" s="92"/>
      <c r="F1" s="9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93" t="s">
        <v>1</v>
      </c>
      <c r="B2" s="93"/>
      <c r="C2" s="93"/>
      <c r="D2" s="93"/>
      <c r="E2" s="93"/>
      <c r="F2" s="9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2" t="s">
        <v>2</v>
      </c>
      <c r="B3" s="3"/>
      <c r="C3" s="4"/>
      <c r="D3" s="4"/>
      <c r="E3" s="4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3.5" thickBot="1">
      <c r="A4" s="5" t="s">
        <v>3</v>
      </c>
      <c r="B4" s="94" t="s">
        <v>4</v>
      </c>
      <c r="C4" s="95"/>
      <c r="D4" s="95"/>
      <c r="E4" s="96"/>
      <c r="F4" s="6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8"/>
    </row>
    <row r="5" spans="1:19" ht="12.75">
      <c r="A5" s="9">
        <v>211</v>
      </c>
      <c r="B5" s="10" t="s">
        <v>18</v>
      </c>
      <c r="C5" s="11"/>
      <c r="D5" s="11"/>
      <c r="E5" s="11"/>
      <c r="F5" s="12">
        <v>742900</v>
      </c>
      <c r="G5" s="13">
        <v>38061</v>
      </c>
      <c r="H5" s="13">
        <v>76121</v>
      </c>
      <c r="I5" s="13">
        <v>76121</v>
      </c>
      <c r="J5" s="13">
        <v>44648</v>
      </c>
      <c r="K5" s="13">
        <v>90321</v>
      </c>
      <c r="L5" s="13">
        <v>105545</v>
      </c>
      <c r="M5" s="13">
        <v>53285</v>
      </c>
      <c r="N5" s="13">
        <v>30448</v>
      </c>
      <c r="O5" s="13">
        <v>80689</v>
      </c>
      <c r="P5" s="14">
        <v>49216</v>
      </c>
      <c r="Q5" s="14">
        <v>49216</v>
      </c>
      <c r="R5" s="14">
        <v>49229</v>
      </c>
      <c r="S5" s="8">
        <f>SUM(G5:R5)</f>
        <v>742900</v>
      </c>
    </row>
    <row r="6" spans="1:19" ht="12.75">
      <c r="A6" s="9"/>
      <c r="B6" s="10"/>
      <c r="C6" s="11"/>
      <c r="D6" s="11"/>
      <c r="E6" s="11"/>
      <c r="F6" s="12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8">
        <f aca="true" t="shared" si="0" ref="S6:S72">SUM(G6:R6)</f>
        <v>0</v>
      </c>
    </row>
    <row r="7" spans="1:19" ht="12.75">
      <c r="A7" s="15">
        <v>212</v>
      </c>
      <c r="B7" s="16" t="s">
        <v>19</v>
      </c>
      <c r="C7" s="11"/>
      <c r="D7" s="11"/>
      <c r="E7" s="11"/>
      <c r="F7" s="12">
        <f>SUM(F8:F9)</f>
        <v>600</v>
      </c>
      <c r="G7" s="13">
        <f>SUM(G8:G9)</f>
        <v>0</v>
      </c>
      <c r="H7" s="13">
        <f aca="true" t="shared" si="1" ref="H7:R7">SUM(H8:H9)</f>
        <v>0</v>
      </c>
      <c r="I7" s="13">
        <f t="shared" si="1"/>
        <v>100</v>
      </c>
      <c r="J7" s="13">
        <f t="shared" si="1"/>
        <v>150</v>
      </c>
      <c r="K7" s="13">
        <f t="shared" si="1"/>
        <v>0</v>
      </c>
      <c r="L7" s="13">
        <f t="shared" si="1"/>
        <v>0</v>
      </c>
      <c r="M7" s="13">
        <f t="shared" si="1"/>
        <v>150</v>
      </c>
      <c r="N7" s="13">
        <f t="shared" si="1"/>
        <v>0</v>
      </c>
      <c r="O7" s="13">
        <f t="shared" si="1"/>
        <v>0</v>
      </c>
      <c r="P7" s="13">
        <f t="shared" si="1"/>
        <v>200</v>
      </c>
      <c r="Q7" s="13">
        <f t="shared" si="1"/>
        <v>0</v>
      </c>
      <c r="R7" s="13">
        <f t="shared" si="1"/>
        <v>0</v>
      </c>
      <c r="S7" s="8">
        <f t="shared" si="0"/>
        <v>600</v>
      </c>
    </row>
    <row r="8" spans="1:19" ht="12.75">
      <c r="A8" s="9"/>
      <c r="B8" s="17" t="s">
        <v>20</v>
      </c>
      <c r="C8" s="11"/>
      <c r="D8" s="11"/>
      <c r="E8" s="11"/>
      <c r="F8" s="18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8">
        <f t="shared" si="0"/>
        <v>0</v>
      </c>
    </row>
    <row r="9" spans="1:19" ht="12.75">
      <c r="A9" s="9"/>
      <c r="B9" s="19" t="s">
        <v>21</v>
      </c>
      <c r="C9" s="11"/>
      <c r="D9" s="11"/>
      <c r="E9" s="11"/>
      <c r="F9" s="18">
        <v>600</v>
      </c>
      <c r="G9" s="14"/>
      <c r="H9" s="14"/>
      <c r="I9" s="14">
        <v>100</v>
      </c>
      <c r="J9" s="14">
        <v>150</v>
      </c>
      <c r="K9" s="14"/>
      <c r="L9" s="14"/>
      <c r="M9" s="14">
        <v>150</v>
      </c>
      <c r="N9" s="14"/>
      <c r="O9" s="14"/>
      <c r="P9" s="14">
        <v>200</v>
      </c>
      <c r="Q9" s="14"/>
      <c r="R9" s="14"/>
      <c r="S9" s="8">
        <f t="shared" si="0"/>
        <v>600</v>
      </c>
    </row>
    <row r="10" spans="1:19" ht="12.75">
      <c r="A10" s="20"/>
      <c r="B10" s="11"/>
      <c r="C10" s="11"/>
      <c r="D10" s="11"/>
      <c r="E10" s="11"/>
      <c r="F10" s="12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8">
        <f t="shared" si="0"/>
        <v>0</v>
      </c>
    </row>
    <row r="11" spans="1:19" ht="12.75">
      <c r="A11" s="9">
        <v>213</v>
      </c>
      <c r="B11" s="10" t="s">
        <v>22</v>
      </c>
      <c r="C11" s="11"/>
      <c r="D11" s="11"/>
      <c r="E11" s="11"/>
      <c r="F11" s="21">
        <v>224400</v>
      </c>
      <c r="G11" s="13">
        <v>11494</v>
      </c>
      <c r="H11" s="13">
        <v>22989</v>
      </c>
      <c r="I11" s="13">
        <v>22989</v>
      </c>
      <c r="J11" s="13">
        <v>13484</v>
      </c>
      <c r="K11" s="13">
        <v>27277</v>
      </c>
      <c r="L11" s="13">
        <v>31875</v>
      </c>
      <c r="M11" s="13">
        <v>16092</v>
      </c>
      <c r="N11" s="13">
        <v>9195</v>
      </c>
      <c r="O11" s="13">
        <v>24368</v>
      </c>
      <c r="P11" s="14">
        <v>14863</v>
      </c>
      <c r="Q11" s="14">
        <v>14863</v>
      </c>
      <c r="R11" s="14">
        <v>14911</v>
      </c>
      <c r="S11" s="8">
        <f t="shared" si="0"/>
        <v>224400</v>
      </c>
    </row>
    <row r="12" spans="1:19" ht="12.75">
      <c r="A12" s="20"/>
      <c r="B12" s="11"/>
      <c r="C12" s="11"/>
      <c r="D12" s="11"/>
      <c r="E12" s="11"/>
      <c r="F12" s="21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8">
        <f t="shared" si="0"/>
        <v>0</v>
      </c>
    </row>
    <row r="13" spans="1:19" ht="12.75">
      <c r="A13" s="9">
        <v>221</v>
      </c>
      <c r="B13" s="10" t="s">
        <v>23</v>
      </c>
      <c r="C13" s="19"/>
      <c r="D13" s="19"/>
      <c r="E13" s="19"/>
      <c r="F13" s="22">
        <f>F14+F15</f>
        <v>28526</v>
      </c>
      <c r="G13" s="13">
        <f>SUM(G14:G15)</f>
        <v>0</v>
      </c>
      <c r="H13" s="13">
        <f aca="true" t="shared" si="2" ref="H13:R13">SUM(H14:H15)</f>
        <v>6730</v>
      </c>
      <c r="I13" s="13">
        <f t="shared" si="2"/>
        <v>4030</v>
      </c>
      <c r="J13" s="13">
        <f t="shared" si="2"/>
        <v>1330</v>
      </c>
      <c r="K13" s="13">
        <f t="shared" si="2"/>
        <v>1330</v>
      </c>
      <c r="L13" s="13">
        <f t="shared" si="2"/>
        <v>1330</v>
      </c>
      <c r="M13" s="13">
        <f t="shared" si="2"/>
        <v>1330</v>
      </c>
      <c r="N13" s="13">
        <f t="shared" si="2"/>
        <v>1330</v>
      </c>
      <c r="O13" s="13">
        <f t="shared" si="2"/>
        <v>1350</v>
      </c>
      <c r="P13" s="13">
        <f t="shared" si="2"/>
        <v>1330</v>
      </c>
      <c r="Q13" s="13">
        <f t="shared" si="2"/>
        <v>4030</v>
      </c>
      <c r="R13" s="13">
        <f t="shared" si="2"/>
        <v>4406</v>
      </c>
      <c r="S13" s="8">
        <f t="shared" si="0"/>
        <v>28526</v>
      </c>
    </row>
    <row r="14" spans="1:19" ht="12.75">
      <c r="A14" s="9"/>
      <c r="B14" s="23" t="s">
        <v>24</v>
      </c>
      <c r="C14" s="19"/>
      <c r="D14" s="19"/>
      <c r="E14" s="19"/>
      <c r="F14" s="24">
        <v>16026</v>
      </c>
      <c r="G14" s="14">
        <v>0</v>
      </c>
      <c r="H14" s="14">
        <v>1330</v>
      </c>
      <c r="I14" s="14">
        <v>1330</v>
      </c>
      <c r="J14" s="14">
        <v>1330</v>
      </c>
      <c r="K14" s="14">
        <v>1330</v>
      </c>
      <c r="L14" s="14">
        <v>1330</v>
      </c>
      <c r="M14" s="14">
        <v>1330</v>
      </c>
      <c r="N14" s="14">
        <v>1330</v>
      </c>
      <c r="O14" s="14">
        <v>1350</v>
      </c>
      <c r="P14" s="14">
        <v>1330</v>
      </c>
      <c r="Q14" s="14">
        <v>1330</v>
      </c>
      <c r="R14" s="14">
        <v>2706</v>
      </c>
      <c r="S14" s="8">
        <f t="shared" si="0"/>
        <v>16026</v>
      </c>
    </row>
    <row r="15" spans="1:19" ht="12.75">
      <c r="A15" s="9"/>
      <c r="B15" s="23" t="s">
        <v>25</v>
      </c>
      <c r="C15" s="19"/>
      <c r="D15" s="19"/>
      <c r="E15" s="19"/>
      <c r="F15" s="24">
        <v>12500</v>
      </c>
      <c r="G15" s="14"/>
      <c r="H15" s="14">
        <v>5400</v>
      </c>
      <c r="I15" s="14">
        <v>2700</v>
      </c>
      <c r="J15" s="14"/>
      <c r="K15" s="14"/>
      <c r="L15" s="14"/>
      <c r="M15" s="14"/>
      <c r="N15" s="14"/>
      <c r="O15" s="14"/>
      <c r="P15" s="14"/>
      <c r="Q15" s="14">
        <v>2700</v>
      </c>
      <c r="R15" s="14">
        <v>1700</v>
      </c>
      <c r="S15" s="8">
        <f t="shared" si="0"/>
        <v>12500</v>
      </c>
    </row>
    <row r="16" spans="1:19" ht="12.75">
      <c r="A16" s="9"/>
      <c r="B16" s="19"/>
      <c r="C16" s="19"/>
      <c r="D16" s="19"/>
      <c r="E16" s="19"/>
      <c r="F16" s="25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8">
        <f t="shared" si="0"/>
        <v>0</v>
      </c>
    </row>
    <row r="17" spans="1:19" ht="12.75">
      <c r="A17" s="9">
        <v>222</v>
      </c>
      <c r="B17" s="10" t="s">
        <v>26</v>
      </c>
      <c r="C17" s="10"/>
      <c r="D17" s="19"/>
      <c r="E17" s="19"/>
      <c r="F17" s="26">
        <f>SUM(F18:F21)</f>
        <v>24800</v>
      </c>
      <c r="G17" s="13">
        <f>SUM(G18:G21)</f>
        <v>0</v>
      </c>
      <c r="H17" s="13">
        <f aca="true" t="shared" si="3" ref="H17:R17">SUM(H18:H21)</f>
        <v>280</v>
      </c>
      <c r="I17" s="13">
        <f t="shared" si="3"/>
        <v>280</v>
      </c>
      <c r="J17" s="13">
        <f t="shared" si="3"/>
        <v>280</v>
      </c>
      <c r="K17" s="13">
        <f t="shared" si="3"/>
        <v>21480</v>
      </c>
      <c r="L17" s="13">
        <f t="shared" si="3"/>
        <v>280</v>
      </c>
      <c r="M17" s="13">
        <f t="shared" si="3"/>
        <v>280</v>
      </c>
      <c r="N17" s="13">
        <f t="shared" si="3"/>
        <v>280</v>
      </c>
      <c r="O17" s="13">
        <f t="shared" si="3"/>
        <v>380</v>
      </c>
      <c r="P17" s="13">
        <f t="shared" si="3"/>
        <v>280</v>
      </c>
      <c r="Q17" s="13">
        <f t="shared" si="3"/>
        <v>280</v>
      </c>
      <c r="R17" s="13">
        <f t="shared" si="3"/>
        <v>700</v>
      </c>
      <c r="S17" s="8">
        <f t="shared" si="0"/>
        <v>24800</v>
      </c>
    </row>
    <row r="18" spans="1:19" ht="12.75">
      <c r="A18" s="27"/>
      <c r="B18" s="19" t="s">
        <v>27</v>
      </c>
      <c r="C18" s="19"/>
      <c r="D18" s="19"/>
      <c r="E18" s="19"/>
      <c r="F18" s="28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8">
        <f t="shared" si="0"/>
        <v>0</v>
      </c>
    </row>
    <row r="19" spans="1:19" ht="12.75">
      <c r="A19" s="27"/>
      <c r="B19" s="19" t="s">
        <v>28</v>
      </c>
      <c r="C19" s="19"/>
      <c r="D19" s="19"/>
      <c r="E19" s="19"/>
      <c r="F19" s="28">
        <v>4800</v>
      </c>
      <c r="G19" s="14">
        <v>0</v>
      </c>
      <c r="H19" s="14">
        <v>280</v>
      </c>
      <c r="I19" s="14">
        <v>280</v>
      </c>
      <c r="J19" s="14">
        <v>280</v>
      </c>
      <c r="K19" s="14">
        <v>1480</v>
      </c>
      <c r="L19" s="14">
        <v>280</v>
      </c>
      <c r="M19" s="14">
        <v>280</v>
      </c>
      <c r="N19" s="14">
        <v>280</v>
      </c>
      <c r="O19" s="14">
        <v>380</v>
      </c>
      <c r="P19" s="14">
        <v>280</v>
      </c>
      <c r="Q19" s="14">
        <v>280</v>
      </c>
      <c r="R19" s="14">
        <v>700</v>
      </c>
      <c r="S19" s="8">
        <f t="shared" si="0"/>
        <v>4800</v>
      </c>
    </row>
    <row r="20" spans="1:19" ht="12.75">
      <c r="A20" s="27"/>
      <c r="B20" s="19" t="s">
        <v>29</v>
      </c>
      <c r="C20" s="19"/>
      <c r="D20" s="19"/>
      <c r="E20" s="19"/>
      <c r="F20" s="28">
        <v>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8">
        <f t="shared" si="0"/>
        <v>0</v>
      </c>
    </row>
    <row r="21" spans="1:19" ht="12.75">
      <c r="A21" s="27"/>
      <c r="B21" s="19" t="s">
        <v>30</v>
      </c>
      <c r="C21" s="19"/>
      <c r="D21" s="19"/>
      <c r="E21" s="19"/>
      <c r="F21" s="29">
        <v>20000</v>
      </c>
      <c r="G21" s="14"/>
      <c r="H21" s="14"/>
      <c r="I21" s="14"/>
      <c r="J21" s="14"/>
      <c r="K21" s="14">
        <v>20000</v>
      </c>
      <c r="L21" s="14"/>
      <c r="M21" s="14"/>
      <c r="N21" s="14"/>
      <c r="O21" s="14"/>
      <c r="P21" s="14"/>
      <c r="Q21" s="14"/>
      <c r="R21" s="14"/>
      <c r="S21" s="8">
        <f t="shared" si="0"/>
        <v>20000</v>
      </c>
    </row>
    <row r="22" spans="1:19" ht="12.75">
      <c r="A22" s="27"/>
      <c r="B22" s="19"/>
      <c r="C22" s="19"/>
      <c r="D22" s="19"/>
      <c r="E22" s="19"/>
      <c r="F22" s="25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8">
        <f t="shared" si="0"/>
        <v>0</v>
      </c>
    </row>
    <row r="23" spans="1:19" ht="12.75">
      <c r="A23" s="9">
        <v>223</v>
      </c>
      <c r="B23" s="10" t="s">
        <v>31</v>
      </c>
      <c r="C23" s="19"/>
      <c r="D23" s="19"/>
      <c r="E23" s="19"/>
      <c r="F23" s="25">
        <v>2579900</v>
      </c>
      <c r="G23" s="14"/>
      <c r="H23" s="13">
        <v>810500</v>
      </c>
      <c r="I23" s="13">
        <v>345400</v>
      </c>
      <c r="J23" s="13">
        <v>431599</v>
      </c>
      <c r="K23" s="13">
        <v>101933</v>
      </c>
      <c r="L23" s="13">
        <v>87533</v>
      </c>
      <c r="M23" s="13">
        <v>74235</v>
      </c>
      <c r="N23" s="13">
        <v>9600</v>
      </c>
      <c r="O23" s="13">
        <v>32200</v>
      </c>
      <c r="P23" s="13">
        <v>269900</v>
      </c>
      <c r="Q23" s="13">
        <v>371200</v>
      </c>
      <c r="R23" s="13">
        <v>45800</v>
      </c>
      <c r="S23" s="8">
        <f>SUM(G23:R23)</f>
        <v>2579900</v>
      </c>
    </row>
    <row r="24" spans="1:19" ht="12.75">
      <c r="A24" s="27"/>
      <c r="B24" s="19" t="s">
        <v>32</v>
      </c>
      <c r="C24" s="19"/>
      <c r="D24" s="19"/>
      <c r="E24" s="19"/>
      <c r="F24" s="30">
        <v>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8">
        <f t="shared" si="0"/>
        <v>0</v>
      </c>
    </row>
    <row r="25" spans="1:19" ht="12.75">
      <c r="A25" s="27"/>
      <c r="B25" s="19" t="s">
        <v>33</v>
      </c>
      <c r="C25" s="19"/>
      <c r="D25" s="19"/>
      <c r="E25" s="19"/>
      <c r="F25" s="30">
        <v>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8">
        <f t="shared" si="0"/>
        <v>0</v>
      </c>
    </row>
    <row r="26" spans="1:19" ht="12.75">
      <c r="A26" s="27"/>
      <c r="B26" s="19" t="s">
        <v>34</v>
      </c>
      <c r="C26" s="19"/>
      <c r="D26" s="19"/>
      <c r="E26" s="19"/>
      <c r="F26" s="30">
        <v>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8">
        <f t="shared" si="0"/>
        <v>0</v>
      </c>
    </row>
    <row r="27" spans="1:19" ht="12.75">
      <c r="A27" s="27"/>
      <c r="B27" s="19" t="s">
        <v>35</v>
      </c>
      <c r="C27" s="19"/>
      <c r="D27" s="19"/>
      <c r="E27" s="19"/>
      <c r="F27" s="30">
        <v>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8">
        <f t="shared" si="0"/>
        <v>0</v>
      </c>
    </row>
    <row r="28" spans="1:19" ht="12.75">
      <c r="A28" s="27"/>
      <c r="B28" s="19" t="s">
        <v>36</v>
      </c>
      <c r="C28" s="19"/>
      <c r="D28" s="19"/>
      <c r="E28" s="19"/>
      <c r="F28" s="30">
        <v>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8">
        <f t="shared" si="0"/>
        <v>0</v>
      </c>
    </row>
    <row r="29" spans="1:19" ht="12.75">
      <c r="A29" s="9"/>
      <c r="B29" s="19"/>
      <c r="C29" s="19"/>
      <c r="D29" s="19"/>
      <c r="E29" s="19"/>
      <c r="F29" s="25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8">
        <f t="shared" si="0"/>
        <v>0</v>
      </c>
    </row>
    <row r="30" spans="1:19" ht="12.75">
      <c r="A30" s="9">
        <v>224</v>
      </c>
      <c r="B30" s="10" t="s">
        <v>37</v>
      </c>
      <c r="C30" s="19"/>
      <c r="D30" s="19"/>
      <c r="E30" s="19"/>
      <c r="F30" s="25">
        <v>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8">
        <f t="shared" si="0"/>
        <v>0</v>
      </c>
    </row>
    <row r="31" spans="1:19" ht="12.75">
      <c r="A31" s="27"/>
      <c r="B31" s="19" t="s">
        <v>38</v>
      </c>
      <c r="C31" s="19"/>
      <c r="D31" s="19"/>
      <c r="E31" s="19"/>
      <c r="F31" s="25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8">
        <f t="shared" si="0"/>
        <v>0</v>
      </c>
    </row>
    <row r="32" spans="1:19" ht="12.75">
      <c r="A32" s="9"/>
      <c r="B32" s="19"/>
      <c r="C32" s="19"/>
      <c r="D32" s="19"/>
      <c r="E32" s="19"/>
      <c r="F32" s="25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8">
        <f t="shared" si="0"/>
        <v>0</v>
      </c>
    </row>
    <row r="33" spans="1:19" ht="12.75">
      <c r="A33" s="9">
        <v>225</v>
      </c>
      <c r="B33" s="10" t="s">
        <v>39</v>
      </c>
      <c r="C33" s="19"/>
      <c r="D33" s="19"/>
      <c r="E33" s="19"/>
      <c r="F33" s="25">
        <f>SUM(F34:F48)</f>
        <v>504920</v>
      </c>
      <c r="G33" s="25">
        <f aca="true" t="shared" si="4" ref="G33:R33">SUM(G34:G48)</f>
        <v>0</v>
      </c>
      <c r="H33" s="25">
        <f t="shared" si="4"/>
        <v>101184</v>
      </c>
      <c r="I33" s="25">
        <f t="shared" si="4"/>
        <v>52184</v>
      </c>
      <c r="J33" s="25">
        <f t="shared" si="4"/>
        <v>136184</v>
      </c>
      <c r="K33" s="25">
        <f t="shared" si="4"/>
        <v>48184</v>
      </c>
      <c r="L33" s="25">
        <f t="shared" si="4"/>
        <v>36184</v>
      </c>
      <c r="M33" s="25">
        <f t="shared" si="4"/>
        <v>36184</v>
      </c>
      <c r="N33" s="25">
        <f t="shared" si="4"/>
        <v>16704</v>
      </c>
      <c r="O33" s="25">
        <f t="shared" si="4"/>
        <v>12434</v>
      </c>
      <c r="P33" s="25">
        <f t="shared" si="4"/>
        <v>12434</v>
      </c>
      <c r="Q33" s="25">
        <f t="shared" si="4"/>
        <v>28434</v>
      </c>
      <c r="R33" s="25">
        <f t="shared" si="4"/>
        <v>24810</v>
      </c>
      <c r="S33" s="8">
        <f t="shared" si="0"/>
        <v>504920</v>
      </c>
    </row>
    <row r="34" spans="1:19" ht="12.75">
      <c r="A34" s="27"/>
      <c r="B34" s="31" t="s">
        <v>40</v>
      </c>
      <c r="C34" s="19"/>
      <c r="D34" s="19"/>
      <c r="E34" s="19"/>
      <c r="F34" s="30">
        <v>71084</v>
      </c>
      <c r="G34" s="14">
        <v>0</v>
      </c>
      <c r="H34" s="14">
        <v>5924</v>
      </c>
      <c r="I34" s="14">
        <v>5924</v>
      </c>
      <c r="J34" s="14">
        <v>5924</v>
      </c>
      <c r="K34" s="14">
        <v>5924</v>
      </c>
      <c r="L34" s="14">
        <v>5924</v>
      </c>
      <c r="M34" s="14">
        <v>5924</v>
      </c>
      <c r="N34" s="14">
        <v>5924</v>
      </c>
      <c r="O34" s="14">
        <v>5924</v>
      </c>
      <c r="P34" s="14">
        <v>5924</v>
      </c>
      <c r="Q34" s="14">
        <v>5924</v>
      </c>
      <c r="R34" s="14">
        <v>11844</v>
      </c>
      <c r="S34" s="8">
        <f t="shared" si="0"/>
        <v>71084</v>
      </c>
    </row>
    <row r="35" spans="1:19" ht="12.75">
      <c r="A35" s="27"/>
      <c r="B35" s="31" t="s">
        <v>41</v>
      </c>
      <c r="C35" s="19"/>
      <c r="D35" s="19"/>
      <c r="E35" s="19"/>
      <c r="F35" s="30">
        <v>20000</v>
      </c>
      <c r="G35" s="14"/>
      <c r="H35" s="14"/>
      <c r="I35" s="14"/>
      <c r="J35" s="30">
        <v>20000</v>
      </c>
      <c r="K35" s="14"/>
      <c r="L35" s="14"/>
      <c r="M35" s="14"/>
      <c r="N35" s="14"/>
      <c r="O35" s="14"/>
      <c r="P35" s="14"/>
      <c r="Q35" s="14"/>
      <c r="R35" s="14"/>
      <c r="S35" s="8">
        <f t="shared" si="0"/>
        <v>20000</v>
      </c>
    </row>
    <row r="36" spans="1:19" ht="12.75">
      <c r="A36" s="27"/>
      <c r="B36" s="31" t="s">
        <v>42</v>
      </c>
      <c r="C36" s="19"/>
      <c r="D36" s="19"/>
      <c r="E36" s="19"/>
      <c r="F36" s="30">
        <v>56266</v>
      </c>
      <c r="G36" s="14">
        <v>0</v>
      </c>
      <c r="H36" s="14">
        <v>4690</v>
      </c>
      <c r="I36" s="14">
        <v>4690</v>
      </c>
      <c r="J36" s="14">
        <v>4690</v>
      </c>
      <c r="K36" s="14">
        <v>4690</v>
      </c>
      <c r="L36" s="14">
        <v>4690</v>
      </c>
      <c r="M36" s="14">
        <v>4690</v>
      </c>
      <c r="N36" s="14">
        <v>4690</v>
      </c>
      <c r="O36" s="14">
        <v>4690</v>
      </c>
      <c r="P36" s="14">
        <v>4690</v>
      </c>
      <c r="Q36" s="14">
        <v>4690</v>
      </c>
      <c r="R36" s="14">
        <v>9366</v>
      </c>
      <c r="S36" s="8">
        <f t="shared" si="0"/>
        <v>56266</v>
      </c>
    </row>
    <row r="37" spans="1:19" ht="12.75">
      <c r="A37" s="27"/>
      <c r="B37" s="19" t="s">
        <v>43</v>
      </c>
      <c r="C37" s="19"/>
      <c r="D37" s="19"/>
      <c r="E37" s="19"/>
      <c r="F37" s="30">
        <v>0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8">
        <f t="shared" si="0"/>
        <v>0</v>
      </c>
    </row>
    <row r="38" spans="1:19" ht="12.75">
      <c r="A38" s="27"/>
      <c r="B38" s="19" t="s">
        <v>44</v>
      </c>
      <c r="C38" s="19"/>
      <c r="D38" s="19"/>
      <c r="E38" s="19"/>
      <c r="F38" s="30">
        <v>80000</v>
      </c>
      <c r="G38" s="14"/>
      <c r="H38" s="14"/>
      <c r="I38" s="14"/>
      <c r="J38" s="14">
        <v>80000</v>
      </c>
      <c r="K38" s="14"/>
      <c r="L38" s="14"/>
      <c r="M38" s="14"/>
      <c r="N38" s="14"/>
      <c r="O38" s="14"/>
      <c r="P38" s="14"/>
      <c r="Q38" s="14"/>
      <c r="R38" s="14"/>
      <c r="S38" s="8">
        <f t="shared" si="0"/>
        <v>80000</v>
      </c>
    </row>
    <row r="39" spans="1:19" ht="12.75">
      <c r="A39" s="27"/>
      <c r="B39" s="19" t="s">
        <v>45</v>
      </c>
      <c r="C39" s="19"/>
      <c r="D39" s="19"/>
      <c r="E39" s="19"/>
      <c r="F39" s="30">
        <v>4270</v>
      </c>
      <c r="G39" s="14"/>
      <c r="H39" s="14"/>
      <c r="I39" s="14"/>
      <c r="J39" s="14"/>
      <c r="K39" s="14"/>
      <c r="L39" s="14"/>
      <c r="M39" s="14"/>
      <c r="N39" s="30">
        <v>4270</v>
      </c>
      <c r="O39" s="14"/>
      <c r="P39" s="14"/>
      <c r="Q39" s="14"/>
      <c r="R39" s="14"/>
      <c r="S39" s="8">
        <f t="shared" si="0"/>
        <v>4270</v>
      </c>
    </row>
    <row r="40" spans="1:19" ht="12.75">
      <c r="A40" s="32"/>
      <c r="B40" s="19" t="s">
        <v>46</v>
      </c>
      <c r="C40" s="19"/>
      <c r="D40" s="19"/>
      <c r="E40" s="19"/>
      <c r="F40" s="30">
        <v>142500</v>
      </c>
      <c r="G40" s="33"/>
      <c r="H40" s="14">
        <v>23750</v>
      </c>
      <c r="I40" s="14">
        <v>23750</v>
      </c>
      <c r="J40" s="14">
        <v>23750</v>
      </c>
      <c r="K40" s="14">
        <v>23750</v>
      </c>
      <c r="L40" s="14">
        <v>23750</v>
      </c>
      <c r="M40" s="14">
        <v>23750</v>
      </c>
      <c r="N40" s="14"/>
      <c r="O40" s="14"/>
      <c r="P40" s="14"/>
      <c r="Q40" s="14"/>
      <c r="R40" s="14"/>
      <c r="S40" s="8">
        <f t="shared" si="0"/>
        <v>142500</v>
      </c>
    </row>
    <row r="41" spans="1:19" ht="12.75">
      <c r="A41" s="32"/>
      <c r="B41" s="19" t="s">
        <v>47</v>
      </c>
      <c r="C41" s="19"/>
      <c r="D41" s="19"/>
      <c r="E41" s="19"/>
      <c r="F41" s="30">
        <v>0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8">
        <f t="shared" si="0"/>
        <v>0</v>
      </c>
    </row>
    <row r="42" spans="1:19" ht="12.75">
      <c r="A42" s="32"/>
      <c r="B42" s="19" t="s">
        <v>48</v>
      </c>
      <c r="C42" s="19"/>
      <c r="D42" s="19"/>
      <c r="E42" s="19"/>
      <c r="F42" s="30">
        <v>0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8">
        <f t="shared" si="0"/>
        <v>0</v>
      </c>
    </row>
    <row r="43" spans="1:19" ht="12.75">
      <c r="A43" s="32"/>
      <c r="B43" s="19" t="s">
        <v>49</v>
      </c>
      <c r="C43" s="19"/>
      <c r="D43" s="19"/>
      <c r="E43" s="19"/>
      <c r="F43" s="30">
        <v>32000</v>
      </c>
      <c r="G43" s="14"/>
      <c r="H43" s="14"/>
      <c r="I43" s="14">
        <v>16000</v>
      </c>
      <c r="J43" s="14"/>
      <c r="K43" s="14"/>
      <c r="L43" s="14"/>
      <c r="M43" s="14"/>
      <c r="N43" s="14"/>
      <c r="O43" s="14"/>
      <c r="P43" s="14"/>
      <c r="Q43" s="14">
        <v>16000</v>
      </c>
      <c r="R43" s="14"/>
      <c r="S43" s="8">
        <f t="shared" si="0"/>
        <v>32000</v>
      </c>
    </row>
    <row r="44" spans="1:19" ht="12.75">
      <c r="A44" s="32"/>
      <c r="B44" s="19" t="s">
        <v>50</v>
      </c>
      <c r="C44" s="19"/>
      <c r="D44" s="19"/>
      <c r="E44" s="19"/>
      <c r="F44" s="30">
        <v>12000</v>
      </c>
      <c r="G44" s="14"/>
      <c r="H44" s="14"/>
      <c r="I44" s="14"/>
      <c r="J44" s="14"/>
      <c r="K44" s="14">
        <v>12000</v>
      </c>
      <c r="L44" s="14"/>
      <c r="M44" s="14"/>
      <c r="N44" s="14"/>
      <c r="O44" s="14"/>
      <c r="P44" s="14"/>
      <c r="Q44" s="14"/>
      <c r="R44" s="14"/>
      <c r="S44" s="8">
        <f t="shared" si="0"/>
        <v>12000</v>
      </c>
    </row>
    <row r="45" spans="1:19" ht="12.75">
      <c r="A45" s="9"/>
      <c r="B45" s="19" t="s">
        <v>51</v>
      </c>
      <c r="C45" s="19"/>
      <c r="D45" s="19"/>
      <c r="E45" s="19"/>
      <c r="F45" s="30">
        <v>0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8">
        <f t="shared" si="0"/>
        <v>0</v>
      </c>
    </row>
    <row r="46" spans="1:19" ht="12.75">
      <c r="A46" s="9"/>
      <c r="B46" s="19" t="s">
        <v>52</v>
      </c>
      <c r="C46" s="19"/>
      <c r="D46" s="19"/>
      <c r="E46" s="19"/>
      <c r="F46" s="30">
        <v>21800</v>
      </c>
      <c r="G46" s="14">
        <v>0</v>
      </c>
      <c r="H46" s="14">
        <v>1820</v>
      </c>
      <c r="I46" s="14">
        <v>1820</v>
      </c>
      <c r="J46" s="14">
        <v>1820</v>
      </c>
      <c r="K46" s="14">
        <v>1820</v>
      </c>
      <c r="L46" s="14">
        <v>1820</v>
      </c>
      <c r="M46" s="14">
        <v>1820</v>
      </c>
      <c r="N46" s="14">
        <v>1820</v>
      </c>
      <c r="O46" s="14">
        <v>1820</v>
      </c>
      <c r="P46" s="14">
        <v>1820</v>
      </c>
      <c r="Q46" s="14">
        <v>1820</v>
      </c>
      <c r="R46" s="14">
        <v>3600</v>
      </c>
      <c r="S46" s="8">
        <f t="shared" si="0"/>
        <v>21800</v>
      </c>
    </row>
    <row r="47" spans="1:19" ht="12.75">
      <c r="A47" s="9"/>
      <c r="B47" s="19" t="s">
        <v>53</v>
      </c>
      <c r="C47" s="19"/>
      <c r="D47" s="19"/>
      <c r="E47" s="19"/>
      <c r="F47" s="30">
        <v>0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8">
        <f t="shared" si="0"/>
        <v>0</v>
      </c>
    </row>
    <row r="48" spans="1:19" ht="12.75">
      <c r="A48" s="32"/>
      <c r="B48" s="19" t="s">
        <v>54</v>
      </c>
      <c r="C48" s="19"/>
      <c r="D48" s="19"/>
      <c r="E48" s="19"/>
      <c r="F48" s="30">
        <v>65000</v>
      </c>
      <c r="G48" s="14"/>
      <c r="H48" s="14">
        <v>65000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8">
        <f t="shared" si="0"/>
        <v>65000</v>
      </c>
    </row>
    <row r="49" spans="1:19" ht="12.75">
      <c r="A49" s="32"/>
      <c r="B49" s="19"/>
      <c r="C49" s="19"/>
      <c r="D49" s="19"/>
      <c r="E49" s="19"/>
      <c r="F49" s="25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8"/>
    </row>
    <row r="50" spans="1:19" ht="12.75">
      <c r="A50" s="9">
        <v>226</v>
      </c>
      <c r="B50" s="10" t="s">
        <v>55</v>
      </c>
      <c r="C50" s="19"/>
      <c r="D50" s="19"/>
      <c r="E50" s="19"/>
      <c r="F50" s="25">
        <f>SUM(F51:F64)</f>
        <v>333979</v>
      </c>
      <c r="G50" s="13">
        <f>SUM(G51:G64)</f>
        <v>0</v>
      </c>
      <c r="H50" s="13">
        <f aca="true" t="shared" si="5" ref="H50:R50">SUM(H51:H64)</f>
        <v>16000</v>
      </c>
      <c r="I50" s="13">
        <f t="shared" si="5"/>
        <v>42519</v>
      </c>
      <c r="J50" s="13">
        <f t="shared" si="5"/>
        <v>48000</v>
      </c>
      <c r="K50" s="13">
        <f t="shared" si="5"/>
        <v>94480</v>
      </c>
      <c r="L50" s="13">
        <f t="shared" si="5"/>
        <v>27036</v>
      </c>
      <c r="M50" s="13">
        <f t="shared" si="5"/>
        <v>27036</v>
      </c>
      <c r="N50" s="13">
        <f t="shared" si="5"/>
        <v>13936</v>
      </c>
      <c r="O50" s="13">
        <f t="shared" si="5"/>
        <v>38836</v>
      </c>
      <c r="P50" s="13">
        <f t="shared" si="5"/>
        <v>13936</v>
      </c>
      <c r="Q50" s="13">
        <f t="shared" si="5"/>
        <v>6400</v>
      </c>
      <c r="R50" s="13">
        <f t="shared" si="5"/>
        <v>5800</v>
      </c>
      <c r="S50" s="8">
        <f t="shared" si="0"/>
        <v>333979</v>
      </c>
    </row>
    <row r="51" spans="1:19" ht="12.75">
      <c r="A51" s="9"/>
      <c r="B51" s="19" t="s">
        <v>56</v>
      </c>
      <c r="C51" s="10"/>
      <c r="D51" s="19"/>
      <c r="E51" s="19"/>
      <c r="F51" s="30">
        <v>0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8">
        <f t="shared" si="0"/>
        <v>0</v>
      </c>
    </row>
    <row r="52" spans="1:19" ht="12.75">
      <c r="A52" s="9"/>
      <c r="B52" s="19" t="s">
        <v>46</v>
      </c>
      <c r="C52" s="10"/>
      <c r="D52" s="19"/>
      <c r="E52" s="19"/>
      <c r="F52" s="30">
        <v>78600</v>
      </c>
      <c r="G52" s="14"/>
      <c r="H52" s="14">
        <v>13100</v>
      </c>
      <c r="I52" s="14">
        <v>13100</v>
      </c>
      <c r="J52" s="14">
        <v>13100</v>
      </c>
      <c r="K52" s="14">
        <v>13100</v>
      </c>
      <c r="L52" s="14">
        <v>13100</v>
      </c>
      <c r="M52" s="14">
        <v>13100</v>
      </c>
      <c r="N52" s="14"/>
      <c r="O52" s="14"/>
      <c r="P52" s="14"/>
      <c r="Q52" s="14"/>
      <c r="R52" s="14"/>
      <c r="S52" s="8">
        <f t="shared" si="0"/>
        <v>78600</v>
      </c>
    </row>
    <row r="53" spans="1:19" ht="12.75">
      <c r="A53" s="32"/>
      <c r="B53" s="19" t="s">
        <v>57</v>
      </c>
      <c r="C53" s="19"/>
      <c r="D53" s="19"/>
      <c r="E53" s="19"/>
      <c r="F53" s="30">
        <v>0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8">
        <f t="shared" si="0"/>
        <v>0</v>
      </c>
    </row>
    <row r="54" spans="1:19" ht="12.75">
      <c r="A54" s="32"/>
      <c r="B54" s="19" t="s">
        <v>58</v>
      </c>
      <c r="C54" s="19"/>
      <c r="D54" s="19"/>
      <c r="E54" s="19"/>
      <c r="F54" s="30">
        <v>18000</v>
      </c>
      <c r="G54" s="14">
        <v>0</v>
      </c>
      <c r="H54" s="14">
        <v>1500</v>
      </c>
      <c r="I54" s="14">
        <v>1500</v>
      </c>
      <c r="J54" s="14">
        <v>1500</v>
      </c>
      <c r="K54" s="14">
        <v>1500</v>
      </c>
      <c r="L54" s="14">
        <v>1500</v>
      </c>
      <c r="M54" s="14">
        <v>1500</v>
      </c>
      <c r="N54" s="14">
        <v>1500</v>
      </c>
      <c r="O54" s="14">
        <v>1500</v>
      </c>
      <c r="P54" s="14">
        <v>1500</v>
      </c>
      <c r="Q54" s="14">
        <v>1500</v>
      </c>
      <c r="R54" s="14">
        <v>3000</v>
      </c>
      <c r="S54" s="8">
        <f t="shared" si="0"/>
        <v>18000</v>
      </c>
    </row>
    <row r="55" spans="1:19" ht="12.75">
      <c r="A55" s="32"/>
      <c r="B55" s="19" t="s">
        <v>59</v>
      </c>
      <c r="C55" s="19"/>
      <c r="D55" s="19"/>
      <c r="E55" s="19"/>
      <c r="F55" s="30">
        <v>7000</v>
      </c>
      <c r="G55" s="14"/>
      <c r="H55" s="14"/>
      <c r="I55" s="14"/>
      <c r="J55" s="14"/>
      <c r="K55" s="14">
        <v>3500</v>
      </c>
      <c r="L55" s="14"/>
      <c r="M55" s="14"/>
      <c r="N55" s="14"/>
      <c r="O55" s="14"/>
      <c r="P55" s="14"/>
      <c r="Q55" s="14">
        <v>3500</v>
      </c>
      <c r="R55" s="14"/>
      <c r="S55" s="8">
        <f t="shared" si="0"/>
        <v>7000</v>
      </c>
    </row>
    <row r="56" spans="1:19" ht="12.75">
      <c r="A56" s="32"/>
      <c r="B56" s="19" t="s">
        <v>60</v>
      </c>
      <c r="C56" s="19"/>
      <c r="D56" s="19"/>
      <c r="E56" s="19"/>
      <c r="F56" s="30">
        <v>8000</v>
      </c>
      <c r="G56" s="14"/>
      <c r="H56" s="14"/>
      <c r="I56" s="14">
        <v>8000</v>
      </c>
      <c r="J56" s="14"/>
      <c r="K56" s="14"/>
      <c r="L56" s="14"/>
      <c r="M56" s="14"/>
      <c r="N56" s="14"/>
      <c r="O56" s="14"/>
      <c r="P56" s="14"/>
      <c r="Q56" s="14"/>
      <c r="R56" s="14"/>
      <c r="S56" s="8">
        <f t="shared" si="0"/>
        <v>8000</v>
      </c>
    </row>
    <row r="57" spans="1:19" ht="12.75">
      <c r="A57" s="32"/>
      <c r="B57" s="19" t="s">
        <v>61</v>
      </c>
      <c r="C57" s="19"/>
      <c r="D57" s="19"/>
      <c r="E57" s="19"/>
      <c r="F57" s="30">
        <v>11200</v>
      </c>
      <c r="G57" s="14"/>
      <c r="H57" s="14"/>
      <c r="I57" s="14">
        <v>11200</v>
      </c>
      <c r="J57" s="14"/>
      <c r="K57" s="14"/>
      <c r="L57" s="14"/>
      <c r="M57" s="14"/>
      <c r="N57" s="14"/>
      <c r="O57" s="14"/>
      <c r="P57" s="14"/>
      <c r="Q57" s="14"/>
      <c r="R57" s="14"/>
      <c r="S57" s="8">
        <f t="shared" si="0"/>
        <v>11200</v>
      </c>
    </row>
    <row r="58" spans="1:19" ht="12.75">
      <c r="A58" s="32"/>
      <c r="B58" s="19" t="s">
        <v>62</v>
      </c>
      <c r="C58" s="19"/>
      <c r="D58" s="19"/>
      <c r="E58" s="19"/>
      <c r="F58" s="30">
        <v>7319</v>
      </c>
      <c r="G58" s="14"/>
      <c r="H58" s="14"/>
      <c r="I58" s="14">
        <v>7319</v>
      </c>
      <c r="J58" s="14"/>
      <c r="K58" s="14"/>
      <c r="L58" s="14"/>
      <c r="M58" s="14"/>
      <c r="N58" s="14"/>
      <c r="O58" s="14"/>
      <c r="P58" s="14"/>
      <c r="Q58" s="14"/>
      <c r="R58" s="14"/>
      <c r="S58" s="8">
        <f t="shared" si="0"/>
        <v>7319</v>
      </c>
    </row>
    <row r="59" spans="1:19" ht="12.75">
      <c r="A59" s="32"/>
      <c r="B59" s="19" t="s">
        <v>63</v>
      </c>
      <c r="C59" s="19"/>
      <c r="D59" s="19"/>
      <c r="E59" s="19"/>
      <c r="F59" s="30">
        <v>32000</v>
      </c>
      <c r="G59" s="14"/>
      <c r="H59" s="14"/>
      <c r="I59" s="14"/>
      <c r="J59" s="30">
        <v>32000</v>
      </c>
      <c r="K59" s="14"/>
      <c r="L59" s="14"/>
      <c r="M59" s="14"/>
      <c r="N59" s="14"/>
      <c r="O59" s="14"/>
      <c r="P59" s="14"/>
      <c r="Q59" s="14"/>
      <c r="R59" s="14"/>
      <c r="S59" s="8">
        <f t="shared" si="0"/>
        <v>32000</v>
      </c>
    </row>
    <row r="60" spans="1:19" ht="12.75">
      <c r="A60" s="32"/>
      <c r="B60" s="19" t="s">
        <v>64</v>
      </c>
      <c r="C60" s="19"/>
      <c r="D60" s="19"/>
      <c r="E60" s="19"/>
      <c r="F60" s="30">
        <v>21000</v>
      </c>
      <c r="G60" s="14"/>
      <c r="H60" s="14"/>
      <c r="I60" s="14"/>
      <c r="J60" s="14"/>
      <c r="K60" s="30">
        <v>21000</v>
      </c>
      <c r="L60" s="14"/>
      <c r="M60" s="14"/>
      <c r="N60" s="14"/>
      <c r="O60" s="14"/>
      <c r="P60" s="14"/>
      <c r="Q60" s="14"/>
      <c r="R60" s="14"/>
      <c r="S60" s="8">
        <f t="shared" si="0"/>
        <v>21000</v>
      </c>
    </row>
    <row r="61" spans="1:19" ht="12.75">
      <c r="A61" s="32"/>
      <c r="B61" s="19" t="s">
        <v>65</v>
      </c>
      <c r="C61" s="19"/>
      <c r="D61" s="19"/>
      <c r="E61" s="19"/>
      <c r="F61" s="30">
        <v>109060</v>
      </c>
      <c r="G61" s="14"/>
      <c r="H61" s="14"/>
      <c r="I61" s="14"/>
      <c r="J61" s="14"/>
      <c r="K61" s="14">
        <v>53980</v>
      </c>
      <c r="L61" s="14">
        <v>11036</v>
      </c>
      <c r="M61" s="14">
        <v>11036</v>
      </c>
      <c r="N61" s="14">
        <v>11036</v>
      </c>
      <c r="O61" s="14">
        <v>10936</v>
      </c>
      <c r="P61" s="14">
        <v>11036</v>
      </c>
      <c r="Q61" s="14"/>
      <c r="R61" s="14"/>
      <c r="S61" s="8">
        <f t="shared" si="0"/>
        <v>109060</v>
      </c>
    </row>
    <row r="62" spans="1:19" ht="12.75">
      <c r="A62" s="32"/>
      <c r="B62" s="19" t="s">
        <v>66</v>
      </c>
      <c r="C62" s="19"/>
      <c r="D62" s="19"/>
      <c r="E62" s="19"/>
      <c r="F62" s="30">
        <v>16800</v>
      </c>
      <c r="G62" s="14">
        <v>0</v>
      </c>
      <c r="H62" s="14">
        <v>1400</v>
      </c>
      <c r="I62" s="14">
        <v>1400</v>
      </c>
      <c r="J62" s="14">
        <v>1400</v>
      </c>
      <c r="K62" s="14">
        <v>1400</v>
      </c>
      <c r="L62" s="14">
        <v>1400</v>
      </c>
      <c r="M62" s="14">
        <v>1400</v>
      </c>
      <c r="N62" s="14">
        <v>1400</v>
      </c>
      <c r="O62" s="14">
        <v>1400</v>
      </c>
      <c r="P62" s="14">
        <v>1400</v>
      </c>
      <c r="Q62" s="14">
        <v>1400</v>
      </c>
      <c r="R62" s="14">
        <v>2800</v>
      </c>
      <c r="S62" s="8">
        <f t="shared" si="0"/>
        <v>16800</v>
      </c>
    </row>
    <row r="63" spans="1:19" ht="12.75">
      <c r="A63" s="32"/>
      <c r="B63" s="19" t="s">
        <v>68</v>
      </c>
      <c r="C63" s="19"/>
      <c r="D63" s="19"/>
      <c r="E63" s="19"/>
      <c r="F63" s="30">
        <v>0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8">
        <f t="shared" si="0"/>
        <v>0</v>
      </c>
    </row>
    <row r="64" spans="1:19" ht="12.75">
      <c r="A64" s="32"/>
      <c r="B64" s="19" t="s">
        <v>69</v>
      </c>
      <c r="C64" s="19"/>
      <c r="D64" s="19"/>
      <c r="E64" s="19"/>
      <c r="F64" s="30">
        <v>25000</v>
      </c>
      <c r="G64" s="14"/>
      <c r="H64" s="14"/>
      <c r="I64" s="14"/>
      <c r="J64" s="14"/>
      <c r="K64" s="14"/>
      <c r="L64" s="14"/>
      <c r="M64" s="14"/>
      <c r="N64" s="14"/>
      <c r="O64" s="14">
        <v>25000</v>
      </c>
      <c r="P64" s="14"/>
      <c r="Q64" s="14"/>
      <c r="R64" s="14"/>
      <c r="S64" s="8">
        <f t="shared" si="0"/>
        <v>25000</v>
      </c>
    </row>
    <row r="65" spans="1:19" ht="13.5" thickBot="1">
      <c r="A65" s="34"/>
      <c r="B65" s="35"/>
      <c r="C65" s="35"/>
      <c r="D65" s="35"/>
      <c r="E65" s="35"/>
      <c r="F65" s="36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8">
        <f t="shared" si="0"/>
        <v>0</v>
      </c>
    </row>
    <row r="66" spans="1:19" ht="13.5" thickBot="1">
      <c r="A66" s="5" t="s">
        <v>3</v>
      </c>
      <c r="B66" s="94" t="s">
        <v>4</v>
      </c>
      <c r="C66" s="95"/>
      <c r="D66" s="95"/>
      <c r="E66" s="96"/>
      <c r="F66" s="37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8">
        <f t="shared" si="0"/>
        <v>0</v>
      </c>
    </row>
    <row r="67" spans="1:19" ht="12.75">
      <c r="A67" s="38">
        <v>290</v>
      </c>
      <c r="B67" s="10" t="s">
        <v>70</v>
      </c>
      <c r="C67" s="19"/>
      <c r="D67" s="19"/>
      <c r="E67" s="19"/>
      <c r="F67" s="25">
        <f>SUM(F68:F77)</f>
        <v>807361</v>
      </c>
      <c r="G67" s="25">
        <f aca="true" t="shared" si="6" ref="G67:R67">SUM(G68:G77)</f>
        <v>0</v>
      </c>
      <c r="H67" s="25">
        <f t="shared" si="6"/>
        <v>4940</v>
      </c>
      <c r="I67" s="25">
        <f t="shared" si="6"/>
        <v>117732</v>
      </c>
      <c r="J67" s="25">
        <f t="shared" si="6"/>
        <v>238805</v>
      </c>
      <c r="K67" s="25">
        <f t="shared" si="6"/>
        <v>940</v>
      </c>
      <c r="L67" s="25">
        <f t="shared" si="6"/>
        <v>940</v>
      </c>
      <c r="M67" s="25">
        <f t="shared" si="6"/>
        <v>185365</v>
      </c>
      <c r="N67" s="25">
        <f t="shared" si="6"/>
        <v>0</v>
      </c>
      <c r="O67" s="25">
        <f t="shared" si="6"/>
        <v>940</v>
      </c>
      <c r="P67" s="25">
        <f t="shared" si="6"/>
        <v>254879</v>
      </c>
      <c r="Q67" s="25">
        <f t="shared" si="6"/>
        <v>940</v>
      </c>
      <c r="R67" s="25">
        <f t="shared" si="6"/>
        <v>1880</v>
      </c>
      <c r="S67" s="8">
        <f t="shared" si="0"/>
        <v>807361</v>
      </c>
    </row>
    <row r="68" spans="1:19" ht="12.75">
      <c r="A68" s="32"/>
      <c r="B68" s="19" t="s">
        <v>71</v>
      </c>
      <c r="C68" s="19"/>
      <c r="D68" s="19"/>
      <c r="E68" s="19"/>
      <c r="F68" s="30">
        <v>4000</v>
      </c>
      <c r="G68" s="14"/>
      <c r="H68" s="14">
        <v>4000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8">
        <f t="shared" si="0"/>
        <v>4000</v>
      </c>
    </row>
    <row r="69" spans="1:19" ht="12.75">
      <c r="A69" s="32"/>
      <c r="B69" s="19" t="s">
        <v>72</v>
      </c>
      <c r="C69" s="19"/>
      <c r="D69" s="19"/>
      <c r="E69" s="19"/>
      <c r="F69" s="30">
        <v>0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8">
        <f t="shared" si="0"/>
        <v>0</v>
      </c>
    </row>
    <row r="70" spans="1:19" ht="12.75">
      <c r="A70" s="32"/>
      <c r="B70" s="19" t="s">
        <v>73</v>
      </c>
      <c r="C70" s="19"/>
      <c r="D70" s="19"/>
      <c r="E70" s="19"/>
      <c r="F70" s="30">
        <v>0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8">
        <f t="shared" si="0"/>
        <v>0</v>
      </c>
    </row>
    <row r="71" spans="1:19" ht="12.75">
      <c r="A71" s="32"/>
      <c r="B71" s="19" t="s">
        <v>74</v>
      </c>
      <c r="C71" s="19"/>
      <c r="D71" s="19"/>
      <c r="E71" s="19"/>
      <c r="F71" s="30">
        <v>0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8">
        <f t="shared" si="0"/>
        <v>0</v>
      </c>
    </row>
    <row r="72" spans="1:19" ht="12.75">
      <c r="A72" s="32"/>
      <c r="B72" s="19" t="s">
        <v>75</v>
      </c>
      <c r="C72" s="19"/>
      <c r="D72" s="19"/>
      <c r="E72" s="19"/>
      <c r="F72" s="30">
        <v>17500</v>
      </c>
      <c r="G72" s="14"/>
      <c r="H72" s="14"/>
      <c r="I72" s="14"/>
      <c r="J72" s="14">
        <v>17500</v>
      </c>
      <c r="K72" s="14"/>
      <c r="L72" s="14"/>
      <c r="M72" s="14"/>
      <c r="N72" s="14"/>
      <c r="O72" s="14"/>
      <c r="P72" s="14"/>
      <c r="Q72" s="14"/>
      <c r="R72" s="14"/>
      <c r="S72" s="8">
        <f t="shared" si="0"/>
        <v>17500</v>
      </c>
    </row>
    <row r="73" spans="1:19" ht="12.75">
      <c r="A73" s="32"/>
      <c r="B73" s="19" t="s">
        <v>76</v>
      </c>
      <c r="C73" s="19"/>
      <c r="D73" s="19"/>
      <c r="E73" s="19"/>
      <c r="F73" s="29">
        <v>9400</v>
      </c>
      <c r="G73" s="14">
        <v>0</v>
      </c>
      <c r="H73" s="14">
        <v>940</v>
      </c>
      <c r="I73" s="14">
        <v>940</v>
      </c>
      <c r="J73" s="14">
        <v>940</v>
      </c>
      <c r="K73" s="14">
        <v>940</v>
      </c>
      <c r="L73" s="14">
        <v>940</v>
      </c>
      <c r="M73" s="14"/>
      <c r="N73" s="14"/>
      <c r="O73" s="14">
        <v>940</v>
      </c>
      <c r="P73" s="14">
        <v>940</v>
      </c>
      <c r="Q73" s="14">
        <v>940</v>
      </c>
      <c r="R73" s="14">
        <v>1880</v>
      </c>
      <c r="S73" s="8">
        <f aca="true" t="shared" si="7" ref="S73:S105">SUM(G73:R73)</f>
        <v>9400</v>
      </c>
    </row>
    <row r="74" spans="1:19" ht="12.75">
      <c r="A74" s="32"/>
      <c r="B74" s="19" t="s">
        <v>77</v>
      </c>
      <c r="C74" s="19"/>
      <c r="D74" s="19"/>
      <c r="E74" s="19"/>
      <c r="F74" s="30">
        <v>35000</v>
      </c>
      <c r="G74" s="14"/>
      <c r="H74" s="14"/>
      <c r="I74" s="14"/>
      <c r="J74" s="14">
        <v>35000</v>
      </c>
      <c r="K74" s="14"/>
      <c r="L74" s="14"/>
      <c r="M74" s="14"/>
      <c r="N74" s="14"/>
      <c r="O74" s="14"/>
      <c r="P74" s="14"/>
      <c r="Q74" s="14"/>
      <c r="R74" s="14"/>
      <c r="S74" s="8">
        <f t="shared" si="7"/>
        <v>35000</v>
      </c>
    </row>
    <row r="75" spans="1:19" ht="12.75">
      <c r="A75" s="32"/>
      <c r="B75" s="19" t="s">
        <v>78</v>
      </c>
      <c r="C75" s="19"/>
      <c r="D75" s="19"/>
      <c r="E75" s="19"/>
      <c r="F75" s="30">
        <v>457170</v>
      </c>
      <c r="G75" s="14"/>
      <c r="H75" s="14"/>
      <c r="I75" s="14">
        <v>114292</v>
      </c>
      <c r="J75" s="14">
        <v>114292</v>
      </c>
      <c r="K75" s="14"/>
      <c r="L75" s="14"/>
      <c r="M75" s="14">
        <v>114292</v>
      </c>
      <c r="N75" s="14"/>
      <c r="O75" s="14"/>
      <c r="P75" s="14">
        <v>114294</v>
      </c>
      <c r="Q75" s="14"/>
      <c r="R75" s="14"/>
      <c r="S75" s="8">
        <f t="shared" si="7"/>
        <v>457170</v>
      </c>
    </row>
    <row r="76" spans="1:19" ht="12.75">
      <c r="A76" s="32"/>
      <c r="B76" s="17" t="s">
        <v>79</v>
      </c>
      <c r="C76" s="19"/>
      <c r="D76" s="19"/>
      <c r="E76" s="19"/>
      <c r="F76" s="30">
        <v>274291</v>
      </c>
      <c r="G76" s="14"/>
      <c r="H76" s="14"/>
      <c r="I76" s="14"/>
      <c r="J76" s="14">
        <v>68573</v>
      </c>
      <c r="K76" s="14"/>
      <c r="L76" s="14"/>
      <c r="M76" s="14">
        <v>68573</v>
      </c>
      <c r="N76" s="14"/>
      <c r="O76" s="14"/>
      <c r="P76" s="14">
        <v>137145</v>
      </c>
      <c r="Q76" s="14"/>
      <c r="R76" s="14"/>
      <c r="S76" s="8">
        <f t="shared" si="7"/>
        <v>274291</v>
      </c>
    </row>
    <row r="77" spans="1:19" ht="13.5" thickBot="1">
      <c r="A77" s="34"/>
      <c r="B77" s="35" t="s">
        <v>80</v>
      </c>
      <c r="C77" s="35"/>
      <c r="D77" s="35"/>
      <c r="E77" s="35"/>
      <c r="F77" s="39">
        <v>10000</v>
      </c>
      <c r="G77" s="14"/>
      <c r="H77" s="14"/>
      <c r="I77" s="14">
        <v>2500</v>
      </c>
      <c r="J77" s="14">
        <v>2500</v>
      </c>
      <c r="K77" s="14"/>
      <c r="L77" s="14"/>
      <c r="M77" s="14">
        <v>2500</v>
      </c>
      <c r="N77" s="14"/>
      <c r="O77" s="14"/>
      <c r="P77" s="14">
        <v>2500</v>
      </c>
      <c r="Q77" s="14"/>
      <c r="R77" s="14"/>
      <c r="S77" s="8">
        <f t="shared" si="7"/>
        <v>10000</v>
      </c>
    </row>
    <row r="78" spans="1:19" ht="12.75">
      <c r="A78" s="9"/>
      <c r="B78" s="10"/>
      <c r="C78" s="19"/>
      <c r="D78" s="19"/>
      <c r="E78" s="19"/>
      <c r="F78" s="25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8">
        <f t="shared" si="7"/>
        <v>0</v>
      </c>
    </row>
    <row r="79" spans="1:19" ht="12.75">
      <c r="A79" s="9">
        <v>310</v>
      </c>
      <c r="B79" s="10" t="s">
        <v>81</v>
      </c>
      <c r="C79" s="19"/>
      <c r="D79" s="19"/>
      <c r="E79" s="19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8">
        <f t="shared" si="7"/>
        <v>0</v>
      </c>
    </row>
    <row r="80" spans="1:19" ht="12.75">
      <c r="A80" s="9"/>
      <c r="B80" s="19" t="s">
        <v>82</v>
      </c>
      <c r="C80" s="10"/>
      <c r="D80" s="19"/>
      <c r="E80" s="19"/>
      <c r="F80" s="30"/>
      <c r="G80" s="14"/>
      <c r="H80" s="14"/>
      <c r="I80" s="14"/>
      <c r="J80" s="14"/>
      <c r="K80" s="14"/>
      <c r="L80" s="14"/>
      <c r="M80" s="30"/>
      <c r="N80" s="14"/>
      <c r="O80" s="14"/>
      <c r="P80" s="14"/>
      <c r="Q80" s="14"/>
      <c r="R80" s="14"/>
      <c r="S80" s="8">
        <f t="shared" si="7"/>
        <v>0</v>
      </c>
    </row>
    <row r="81" spans="1:19" ht="12.75">
      <c r="A81" s="9"/>
      <c r="B81" s="19" t="s">
        <v>83</v>
      </c>
      <c r="C81" s="10"/>
      <c r="D81" s="19"/>
      <c r="E81" s="19"/>
      <c r="F81" s="30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8">
        <f t="shared" si="7"/>
        <v>0</v>
      </c>
    </row>
    <row r="82" spans="1:19" ht="12.75">
      <c r="A82" s="27"/>
      <c r="B82" s="19" t="s">
        <v>84</v>
      </c>
      <c r="C82" s="19"/>
      <c r="D82" s="19"/>
      <c r="E82" s="19"/>
      <c r="F82" s="3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8">
        <f t="shared" si="7"/>
        <v>0</v>
      </c>
    </row>
    <row r="83" spans="1:19" ht="12.75">
      <c r="A83" s="27"/>
      <c r="B83" s="19" t="s">
        <v>85</v>
      </c>
      <c r="C83" s="19"/>
      <c r="D83" s="19"/>
      <c r="E83" s="19"/>
      <c r="F83" s="3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8">
        <f t="shared" si="7"/>
        <v>0</v>
      </c>
    </row>
    <row r="84" spans="1:19" ht="12.75">
      <c r="A84" s="27"/>
      <c r="B84" s="19" t="s">
        <v>86</v>
      </c>
      <c r="C84" s="19"/>
      <c r="D84" s="19"/>
      <c r="E84" s="19"/>
      <c r="F84" s="30"/>
      <c r="G84" s="14"/>
      <c r="H84" s="14"/>
      <c r="I84" s="14"/>
      <c r="J84" s="14"/>
      <c r="K84" s="14"/>
      <c r="L84" s="14"/>
      <c r="M84" s="30"/>
      <c r="N84" s="14"/>
      <c r="O84" s="14"/>
      <c r="P84" s="14"/>
      <c r="Q84" s="14"/>
      <c r="R84" s="14"/>
      <c r="S84" s="8">
        <f t="shared" si="7"/>
        <v>0</v>
      </c>
    </row>
    <row r="85" spans="1:19" ht="12.75">
      <c r="A85" s="27"/>
      <c r="B85" s="19" t="s">
        <v>87</v>
      </c>
      <c r="C85" s="19"/>
      <c r="D85" s="19"/>
      <c r="E85" s="19"/>
      <c r="F85" s="3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8">
        <f t="shared" si="7"/>
        <v>0</v>
      </c>
    </row>
    <row r="86" spans="1:19" ht="12.75">
      <c r="A86" s="27"/>
      <c r="B86" s="19" t="s">
        <v>88</v>
      </c>
      <c r="C86" s="19"/>
      <c r="D86" s="19"/>
      <c r="E86" s="19"/>
      <c r="F86" s="30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8">
        <f t="shared" si="7"/>
        <v>0</v>
      </c>
    </row>
    <row r="87" spans="1:19" ht="12.75">
      <c r="A87" s="27"/>
      <c r="B87" s="19" t="s">
        <v>89</v>
      </c>
      <c r="C87" s="19"/>
      <c r="D87" s="19"/>
      <c r="E87" s="19"/>
      <c r="F87" s="25"/>
      <c r="G87" s="14"/>
      <c r="H87" s="14"/>
      <c r="I87" s="14"/>
      <c r="J87" s="25"/>
      <c r="K87" s="14"/>
      <c r="L87" s="14"/>
      <c r="M87" s="14"/>
      <c r="N87" s="14"/>
      <c r="O87" s="14"/>
      <c r="P87" s="14"/>
      <c r="Q87" s="14"/>
      <c r="R87" s="14"/>
      <c r="S87" s="8">
        <f t="shared" si="7"/>
        <v>0</v>
      </c>
    </row>
    <row r="88" spans="1:19" ht="12.75">
      <c r="A88" s="27"/>
      <c r="B88" s="19"/>
      <c r="C88" s="19"/>
      <c r="D88" s="19"/>
      <c r="E88" s="19"/>
      <c r="F88" s="25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8"/>
    </row>
    <row r="89" spans="1:19" ht="12.75">
      <c r="A89" s="9">
        <v>340</v>
      </c>
      <c r="B89" s="10" t="s">
        <v>90</v>
      </c>
      <c r="C89" s="19"/>
      <c r="D89" s="19"/>
      <c r="E89" s="19"/>
      <c r="F89" s="25">
        <f>SUM(F90:F105)</f>
        <v>268411</v>
      </c>
      <c r="G89" s="25">
        <f aca="true" t="shared" si="8" ref="G89:S89">SUM(G90:G105)</f>
        <v>0</v>
      </c>
      <c r="H89" s="25">
        <f t="shared" si="8"/>
        <v>67894</v>
      </c>
      <c r="I89" s="25">
        <f t="shared" si="8"/>
        <v>52894</v>
      </c>
      <c r="J89" s="25">
        <f t="shared" si="8"/>
        <v>44800</v>
      </c>
      <c r="K89" s="25">
        <f t="shared" si="8"/>
        <v>59800</v>
      </c>
      <c r="L89" s="25">
        <f t="shared" si="8"/>
        <v>0</v>
      </c>
      <c r="M89" s="25">
        <f t="shared" si="8"/>
        <v>11400</v>
      </c>
      <c r="N89" s="25">
        <f t="shared" si="8"/>
        <v>16000</v>
      </c>
      <c r="O89" s="25">
        <f t="shared" si="8"/>
        <v>0</v>
      </c>
      <c r="P89" s="25">
        <f t="shared" si="8"/>
        <v>0</v>
      </c>
      <c r="Q89" s="25">
        <f t="shared" si="8"/>
        <v>15623</v>
      </c>
      <c r="R89" s="25">
        <f t="shared" si="8"/>
        <v>0</v>
      </c>
      <c r="S89" s="25">
        <f t="shared" si="8"/>
        <v>268411</v>
      </c>
    </row>
    <row r="90" spans="1:19" ht="12.75">
      <c r="A90" s="27"/>
      <c r="B90" s="19" t="s">
        <v>91</v>
      </c>
      <c r="C90" s="19"/>
      <c r="D90" s="19"/>
      <c r="E90" s="19"/>
      <c r="F90" s="30">
        <v>16188</v>
      </c>
      <c r="G90" s="14"/>
      <c r="H90" s="14">
        <v>8094</v>
      </c>
      <c r="I90" s="14">
        <v>8094</v>
      </c>
      <c r="J90" s="14"/>
      <c r="K90" s="14"/>
      <c r="L90" s="14"/>
      <c r="M90" s="14"/>
      <c r="N90" s="14"/>
      <c r="O90" s="14"/>
      <c r="P90" s="14"/>
      <c r="Q90" s="14"/>
      <c r="R90" s="14"/>
      <c r="S90" s="8">
        <f t="shared" si="7"/>
        <v>16188</v>
      </c>
    </row>
    <row r="91" spans="1:19" ht="12.75">
      <c r="A91" s="27"/>
      <c r="B91" s="19" t="s">
        <v>92</v>
      </c>
      <c r="C91" s="19"/>
      <c r="D91" s="19"/>
      <c r="E91" s="19"/>
      <c r="F91" s="30">
        <v>0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8">
        <f t="shared" si="7"/>
        <v>0</v>
      </c>
    </row>
    <row r="92" spans="1:19" ht="12.75">
      <c r="A92" s="27"/>
      <c r="B92" s="19" t="s">
        <v>93</v>
      </c>
      <c r="C92" s="19"/>
      <c r="D92" s="19"/>
      <c r="E92" s="19"/>
      <c r="F92" s="30">
        <v>0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8">
        <f t="shared" si="7"/>
        <v>0</v>
      </c>
    </row>
    <row r="93" spans="1:19" ht="12.75">
      <c r="A93" s="27"/>
      <c r="B93" s="19" t="s">
        <v>94</v>
      </c>
      <c r="C93" s="19"/>
      <c r="D93" s="19"/>
      <c r="E93" s="19"/>
      <c r="F93" s="30">
        <v>179200</v>
      </c>
      <c r="G93" s="14"/>
      <c r="H93" s="14">
        <v>44800</v>
      </c>
      <c r="I93" s="14">
        <v>44800</v>
      </c>
      <c r="J93" s="14">
        <v>44800</v>
      </c>
      <c r="K93" s="14">
        <v>44800</v>
      </c>
      <c r="L93" s="14"/>
      <c r="M93" s="14"/>
      <c r="N93" s="14"/>
      <c r="O93" s="14"/>
      <c r="P93" s="14"/>
      <c r="Q93" s="14"/>
      <c r="R93" s="14"/>
      <c r="S93" s="8">
        <f t="shared" si="7"/>
        <v>179200</v>
      </c>
    </row>
    <row r="94" spans="1:19" ht="12.75">
      <c r="A94" s="9"/>
      <c r="B94" s="19" t="s">
        <v>95</v>
      </c>
      <c r="C94" s="19"/>
      <c r="D94" s="19"/>
      <c r="E94" s="19"/>
      <c r="F94" s="30">
        <v>23533</v>
      </c>
      <c r="G94" s="14"/>
      <c r="H94" s="14">
        <v>6000</v>
      </c>
      <c r="I94" s="14"/>
      <c r="J94" s="14"/>
      <c r="K94" s="14">
        <v>6000</v>
      </c>
      <c r="L94" s="14"/>
      <c r="M94" s="14"/>
      <c r="N94" s="14">
        <v>6000</v>
      </c>
      <c r="O94" s="14"/>
      <c r="P94" s="14"/>
      <c r="Q94" s="14">
        <v>5533</v>
      </c>
      <c r="R94" s="14"/>
      <c r="S94" s="8">
        <f t="shared" si="7"/>
        <v>23533</v>
      </c>
    </row>
    <row r="95" spans="1:19" ht="12.75">
      <c r="A95" s="9"/>
      <c r="B95" s="19" t="s">
        <v>96</v>
      </c>
      <c r="C95" s="19"/>
      <c r="D95" s="19"/>
      <c r="E95" s="19"/>
      <c r="F95" s="30">
        <v>0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8">
        <f t="shared" si="7"/>
        <v>0</v>
      </c>
    </row>
    <row r="96" spans="1:19" ht="12.75">
      <c r="A96" s="9"/>
      <c r="B96" s="19" t="s">
        <v>97</v>
      </c>
      <c r="C96" s="19"/>
      <c r="D96" s="19"/>
      <c r="E96" s="19"/>
      <c r="F96" s="30">
        <v>0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8">
        <f t="shared" si="7"/>
        <v>0</v>
      </c>
    </row>
    <row r="97" spans="1:19" ht="12.75">
      <c r="A97" s="9"/>
      <c r="B97" s="19" t="s">
        <v>98</v>
      </c>
      <c r="C97" s="19"/>
      <c r="D97" s="19"/>
      <c r="E97" s="19"/>
      <c r="F97" s="30">
        <v>0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8">
        <f t="shared" si="7"/>
        <v>0</v>
      </c>
    </row>
    <row r="98" spans="1:19" ht="12.75">
      <c r="A98" s="27"/>
      <c r="B98" s="19" t="s">
        <v>99</v>
      </c>
      <c r="C98" s="19"/>
      <c r="D98" s="19"/>
      <c r="E98" s="19"/>
      <c r="F98" s="30">
        <v>0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8">
        <f t="shared" si="7"/>
        <v>0</v>
      </c>
    </row>
    <row r="99" spans="1:19" ht="12.75">
      <c r="A99" s="27"/>
      <c r="B99" s="97" t="s">
        <v>100</v>
      </c>
      <c r="C99" s="98"/>
      <c r="D99" s="98"/>
      <c r="E99" s="99"/>
      <c r="F99" s="30">
        <v>0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8">
        <f t="shared" si="7"/>
        <v>0</v>
      </c>
    </row>
    <row r="100" spans="1:19" ht="12.75">
      <c r="A100" s="9"/>
      <c r="B100" s="19" t="s">
        <v>101</v>
      </c>
      <c r="C100" s="19"/>
      <c r="D100" s="19"/>
      <c r="E100" s="19"/>
      <c r="F100" s="30">
        <v>0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8">
        <f t="shared" si="7"/>
        <v>0</v>
      </c>
    </row>
    <row r="101" spans="1:19" ht="12.75">
      <c r="A101" s="9"/>
      <c r="B101" s="19" t="s">
        <v>102</v>
      </c>
      <c r="C101" s="19"/>
      <c r="D101" s="19"/>
      <c r="E101" s="19"/>
      <c r="F101" s="30">
        <v>0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8">
        <f t="shared" si="7"/>
        <v>0</v>
      </c>
    </row>
    <row r="102" spans="1:19" ht="12.75">
      <c r="A102" s="27"/>
      <c r="B102" s="19" t="s">
        <v>103</v>
      </c>
      <c r="C102" s="19"/>
      <c r="D102" s="19"/>
      <c r="E102" s="19"/>
      <c r="F102" s="30">
        <v>20000</v>
      </c>
      <c r="G102" s="14"/>
      <c r="H102" s="14">
        <v>5000</v>
      </c>
      <c r="I102" s="14"/>
      <c r="J102" s="14"/>
      <c r="K102" s="14">
        <v>5000</v>
      </c>
      <c r="L102" s="14"/>
      <c r="M102" s="14"/>
      <c r="N102" s="14">
        <v>5000</v>
      </c>
      <c r="O102" s="14"/>
      <c r="P102" s="14"/>
      <c r="Q102" s="14">
        <v>5000</v>
      </c>
      <c r="R102" s="14"/>
      <c r="S102" s="8">
        <f t="shared" si="7"/>
        <v>20000</v>
      </c>
    </row>
    <row r="103" spans="1:19" ht="12.75">
      <c r="A103" s="27"/>
      <c r="B103" s="19" t="s">
        <v>104</v>
      </c>
      <c r="C103" s="19"/>
      <c r="D103" s="19"/>
      <c r="E103" s="19"/>
      <c r="F103" s="30">
        <v>18090</v>
      </c>
      <c r="G103" s="14"/>
      <c r="H103" s="14">
        <v>4000</v>
      </c>
      <c r="I103" s="14"/>
      <c r="J103" s="14"/>
      <c r="K103" s="14">
        <v>4000</v>
      </c>
      <c r="L103" s="14"/>
      <c r="M103" s="14"/>
      <c r="N103" s="14">
        <v>5000</v>
      </c>
      <c r="O103" s="14"/>
      <c r="P103" s="14"/>
      <c r="Q103" s="14">
        <v>5090</v>
      </c>
      <c r="R103" s="14"/>
      <c r="S103" s="8">
        <f t="shared" si="7"/>
        <v>18090</v>
      </c>
    </row>
    <row r="104" spans="1:19" ht="12.75">
      <c r="A104" s="27"/>
      <c r="B104" s="19" t="s">
        <v>105</v>
      </c>
      <c r="C104" s="19"/>
      <c r="D104" s="19"/>
      <c r="E104" s="19"/>
      <c r="F104" s="30">
        <v>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8">
        <f t="shared" si="7"/>
        <v>0</v>
      </c>
    </row>
    <row r="105" spans="1:19" ht="12.75">
      <c r="A105" s="32"/>
      <c r="B105" s="19" t="s">
        <v>67</v>
      </c>
      <c r="C105" s="19"/>
      <c r="D105" s="19"/>
      <c r="E105" s="19"/>
      <c r="F105" s="30">
        <v>11400</v>
      </c>
      <c r="G105" s="14"/>
      <c r="H105" s="14"/>
      <c r="I105" s="14"/>
      <c r="J105" s="14"/>
      <c r="K105" s="14"/>
      <c r="L105" s="14"/>
      <c r="M105" s="14">
        <v>11400</v>
      </c>
      <c r="N105" s="14"/>
      <c r="O105" s="14"/>
      <c r="P105" s="14"/>
      <c r="Q105" s="14"/>
      <c r="R105" s="14"/>
      <c r="S105" s="8">
        <f t="shared" si="7"/>
        <v>11400</v>
      </c>
    </row>
    <row r="106" spans="1:19" ht="13.5" thickBot="1">
      <c r="A106" s="34"/>
      <c r="B106" s="40" t="s">
        <v>106</v>
      </c>
      <c r="C106" s="35"/>
      <c r="D106" s="35"/>
      <c r="E106" s="35"/>
      <c r="F106" s="36">
        <f>F5+F11+F13+F17+F23+F30+F33+F50+F67+F89+F7</f>
        <v>5515797</v>
      </c>
      <c r="G106" s="36">
        <f>G5+G11+G13+G17+G23+G30+G33+G50+G67+G89+G7</f>
        <v>49555</v>
      </c>
      <c r="H106" s="36">
        <f>H5+H11+H13+H17+H23+H30+H33+H50+H67+H89+H7</f>
        <v>1106638</v>
      </c>
      <c r="I106" s="36">
        <f>I5+I11+I13+I17+I23+I30+I33+I50+I67+I89+I7</f>
        <v>714249</v>
      </c>
      <c r="J106" s="36">
        <f>J5+J11+J13+J17+J23+J30+J33+J50+J67+J89+J7</f>
        <v>959280</v>
      </c>
      <c r="K106" s="36">
        <f>K5+K11+K13+K17+K23+K30+K33+K50+K67+K89+K7</f>
        <v>445745</v>
      </c>
      <c r="L106" s="36">
        <f>L5+L11+L13+L17+L23+L30+L33+L50+L67+L89+L7</f>
        <v>290723</v>
      </c>
      <c r="M106" s="36">
        <f>M5+M11+M13+M17+M23+M30+M33+M50+M67+M89+M7</f>
        <v>405357</v>
      </c>
      <c r="N106" s="36">
        <f>N5+N11+N13+N17+N23+N30+N33+N50+N67+N89+N7</f>
        <v>97493</v>
      </c>
      <c r="O106" s="36">
        <f>O5+O11+O13+O17+O23+O30+O33+O50+O67+O89+O7</f>
        <v>191197</v>
      </c>
      <c r="P106" s="36">
        <f>P5+P11+P13+P17+P23+P30+P33+P50+P67+P89+P7</f>
        <v>617038</v>
      </c>
      <c r="Q106" s="36">
        <f>Q5+Q11+Q13+Q17+Q23+Q30+Q33+Q50+Q67+Q89+Q7</f>
        <v>490986</v>
      </c>
      <c r="R106" s="36">
        <f>R5+R11+R13+R17+R23+R30+R33+R50+R67+R89+R7</f>
        <v>147536</v>
      </c>
      <c r="S106" s="36">
        <f>S5+S11+S13+S17+S23+S30+S33+S50+S67+S89+S7</f>
        <v>5515797</v>
      </c>
    </row>
    <row r="107" spans="1:19" ht="12.75">
      <c r="A107" s="41"/>
      <c r="B107" s="42"/>
      <c r="C107" s="43"/>
      <c r="D107" s="43"/>
      <c r="E107" s="43"/>
      <c r="F107" s="4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8">
        <f aca="true" t="shared" si="9" ref="S107:S120">SUM(G107:R107)</f>
        <v>0</v>
      </c>
    </row>
    <row r="108" spans="1:19" ht="12.75">
      <c r="A108" s="32"/>
      <c r="B108" s="100" t="s">
        <v>107</v>
      </c>
      <c r="C108" s="101"/>
      <c r="D108" s="101"/>
      <c r="E108" s="102"/>
      <c r="F108" s="25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8">
        <f t="shared" si="9"/>
        <v>0</v>
      </c>
    </row>
    <row r="109" spans="1:19" ht="12.75">
      <c r="A109" s="32"/>
      <c r="B109" s="45"/>
      <c r="C109" s="19"/>
      <c r="D109" s="19"/>
      <c r="E109" s="19"/>
      <c r="F109" s="25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8">
        <f t="shared" si="9"/>
        <v>0</v>
      </c>
    </row>
    <row r="110" spans="1:19" ht="12.75">
      <c r="A110" s="9">
        <v>211</v>
      </c>
      <c r="B110" s="10" t="s">
        <v>18</v>
      </c>
      <c r="C110" s="19"/>
      <c r="D110" s="19"/>
      <c r="E110" s="19"/>
      <c r="F110" s="25">
        <f>SUM(G110:R110)</f>
        <v>17019500</v>
      </c>
      <c r="G110" s="13">
        <v>777561</v>
      </c>
      <c r="H110" s="13">
        <v>1555122</v>
      </c>
      <c r="I110" s="13">
        <v>1555122</v>
      </c>
      <c r="J110" s="13">
        <v>1555122</v>
      </c>
      <c r="K110" s="13">
        <v>2488196</v>
      </c>
      <c r="L110" s="13">
        <v>2799220</v>
      </c>
      <c r="M110" s="13">
        <v>1088586</v>
      </c>
      <c r="N110" s="13">
        <v>622049</v>
      </c>
      <c r="O110" s="13">
        <v>1678084</v>
      </c>
      <c r="P110" s="13">
        <v>1678084</v>
      </c>
      <c r="Q110" s="13">
        <v>1222354</v>
      </c>
      <c r="R110" s="14"/>
      <c r="S110" s="8">
        <f t="shared" si="9"/>
        <v>17019500</v>
      </c>
    </row>
    <row r="111" spans="1:19" ht="12.75">
      <c r="A111" s="32"/>
      <c r="B111" s="17"/>
      <c r="C111" s="19"/>
      <c r="D111" s="19"/>
      <c r="E111" s="19"/>
      <c r="F111" s="25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8">
        <f t="shared" si="9"/>
        <v>0</v>
      </c>
    </row>
    <row r="112" spans="1:19" ht="12.75">
      <c r="A112" s="9">
        <v>212</v>
      </c>
      <c r="B112" s="16" t="s">
        <v>19</v>
      </c>
      <c r="C112" s="10"/>
      <c r="D112" s="19"/>
      <c r="E112" s="19"/>
      <c r="F112" s="25">
        <f>SUM(F113:F114)</f>
        <v>47400</v>
      </c>
      <c r="G112" s="13">
        <f>SUM(G113:G114)</f>
        <v>3950</v>
      </c>
      <c r="H112" s="13">
        <f aca="true" t="shared" si="10" ref="H112:R112">SUM(H113:H114)</f>
        <v>3950</v>
      </c>
      <c r="I112" s="13">
        <f t="shared" si="10"/>
        <v>3950</v>
      </c>
      <c r="J112" s="13">
        <f t="shared" si="10"/>
        <v>3950</v>
      </c>
      <c r="K112" s="13">
        <f t="shared" si="10"/>
        <v>3950</v>
      </c>
      <c r="L112" s="13">
        <f t="shared" si="10"/>
        <v>3950</v>
      </c>
      <c r="M112" s="13">
        <f t="shared" si="10"/>
        <v>3950</v>
      </c>
      <c r="N112" s="13">
        <f t="shared" si="10"/>
        <v>3950</v>
      </c>
      <c r="O112" s="13">
        <f t="shared" si="10"/>
        <v>3950</v>
      </c>
      <c r="P112" s="13">
        <f t="shared" si="10"/>
        <v>3950</v>
      </c>
      <c r="Q112" s="13">
        <f t="shared" si="10"/>
        <v>3950</v>
      </c>
      <c r="R112" s="13">
        <f t="shared" si="10"/>
        <v>3950</v>
      </c>
      <c r="S112" s="8">
        <f t="shared" si="9"/>
        <v>47400</v>
      </c>
    </row>
    <row r="113" spans="1:19" ht="12.75">
      <c r="A113" s="9"/>
      <c r="B113" s="16" t="s">
        <v>20</v>
      </c>
      <c r="C113" s="10"/>
      <c r="D113" s="19"/>
      <c r="E113" s="19"/>
      <c r="F113" s="30">
        <v>600</v>
      </c>
      <c r="G113" s="14">
        <v>50</v>
      </c>
      <c r="H113" s="14">
        <v>50</v>
      </c>
      <c r="I113" s="14">
        <v>50</v>
      </c>
      <c r="J113" s="14">
        <v>50</v>
      </c>
      <c r="K113" s="14">
        <v>50</v>
      </c>
      <c r="L113" s="14">
        <v>50</v>
      </c>
      <c r="M113" s="14">
        <v>50</v>
      </c>
      <c r="N113" s="14">
        <v>50</v>
      </c>
      <c r="O113" s="14">
        <v>50</v>
      </c>
      <c r="P113" s="14">
        <v>50</v>
      </c>
      <c r="Q113" s="14">
        <v>50</v>
      </c>
      <c r="R113" s="14">
        <v>50</v>
      </c>
      <c r="S113" s="8">
        <f t="shared" si="9"/>
        <v>600</v>
      </c>
    </row>
    <row r="114" spans="1:19" ht="12.75">
      <c r="A114" s="9"/>
      <c r="B114" s="16" t="s">
        <v>108</v>
      </c>
      <c r="C114" s="10"/>
      <c r="D114" s="19"/>
      <c r="E114" s="19"/>
      <c r="F114" s="30">
        <v>46800</v>
      </c>
      <c r="G114" s="14">
        <v>3900</v>
      </c>
      <c r="H114" s="14">
        <v>3900</v>
      </c>
      <c r="I114" s="14">
        <v>3900</v>
      </c>
      <c r="J114" s="14">
        <v>3900</v>
      </c>
      <c r="K114" s="14">
        <v>3900</v>
      </c>
      <c r="L114" s="14">
        <v>3900</v>
      </c>
      <c r="M114" s="14">
        <v>3900</v>
      </c>
      <c r="N114" s="14">
        <v>3900</v>
      </c>
      <c r="O114" s="14">
        <v>3900</v>
      </c>
      <c r="P114" s="14">
        <v>3900</v>
      </c>
      <c r="Q114" s="14">
        <v>3900</v>
      </c>
      <c r="R114" s="14">
        <v>3900</v>
      </c>
      <c r="S114" s="8">
        <f t="shared" si="9"/>
        <v>46800</v>
      </c>
    </row>
    <row r="115" spans="1:19" ht="12.75">
      <c r="A115" s="9"/>
      <c r="B115" s="16"/>
      <c r="C115" s="19"/>
      <c r="D115" s="19"/>
      <c r="E115" s="19"/>
      <c r="F115" s="25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8">
        <f t="shared" si="9"/>
        <v>0</v>
      </c>
    </row>
    <row r="116" spans="1:19" ht="12.75">
      <c r="A116" s="9">
        <v>213</v>
      </c>
      <c r="B116" s="10" t="s">
        <v>109</v>
      </c>
      <c r="C116" s="19"/>
      <c r="D116" s="19"/>
      <c r="E116" s="19"/>
      <c r="F116" s="25">
        <f>SUM(G116:R116)</f>
        <v>5139899</v>
      </c>
      <c r="G116" s="13">
        <v>0</v>
      </c>
      <c r="H116" s="13">
        <v>469647</v>
      </c>
      <c r="I116" s="13">
        <v>469647</v>
      </c>
      <c r="J116" s="13">
        <v>469647</v>
      </c>
      <c r="K116" s="13">
        <v>469647</v>
      </c>
      <c r="L116" s="13">
        <v>751435</v>
      </c>
      <c r="M116" s="13">
        <v>704470</v>
      </c>
      <c r="N116" s="13">
        <v>187859</v>
      </c>
      <c r="O116" s="13">
        <v>506781</v>
      </c>
      <c r="P116" s="13">
        <v>506781</v>
      </c>
      <c r="Q116" s="13">
        <v>506781</v>
      </c>
      <c r="R116" s="14">
        <v>97204</v>
      </c>
      <c r="S116" s="8">
        <f t="shared" si="9"/>
        <v>5139899</v>
      </c>
    </row>
    <row r="117" spans="1:19" ht="12.75">
      <c r="A117" s="32"/>
      <c r="B117" s="17"/>
      <c r="C117" s="19"/>
      <c r="D117" s="19"/>
      <c r="E117" s="19"/>
      <c r="F117" s="25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8">
        <f t="shared" si="9"/>
        <v>0</v>
      </c>
    </row>
    <row r="118" spans="1:19" ht="12.75">
      <c r="A118" s="9">
        <v>310</v>
      </c>
      <c r="B118" s="10" t="s">
        <v>110</v>
      </c>
      <c r="C118" s="19"/>
      <c r="D118" s="19"/>
      <c r="E118" s="19"/>
      <c r="F118" s="25">
        <v>537588</v>
      </c>
      <c r="G118" s="14"/>
      <c r="H118" s="14"/>
      <c r="I118" s="14"/>
      <c r="J118" s="14"/>
      <c r="K118" s="14"/>
      <c r="L118" s="14"/>
      <c r="M118" s="14">
        <v>537588</v>
      </c>
      <c r="N118" s="13"/>
      <c r="O118" s="14"/>
      <c r="P118" s="14"/>
      <c r="Q118" s="14"/>
      <c r="R118" s="14"/>
      <c r="S118" s="8">
        <f t="shared" si="9"/>
        <v>537588</v>
      </c>
    </row>
    <row r="119" spans="1:19" ht="12.75">
      <c r="A119" s="9"/>
      <c r="B119" s="10" t="s">
        <v>111</v>
      </c>
      <c r="C119" s="19"/>
      <c r="D119" s="19"/>
      <c r="E119" s="19"/>
      <c r="F119" s="30">
        <v>537588</v>
      </c>
      <c r="G119" s="14"/>
      <c r="H119" s="14"/>
      <c r="I119" s="14"/>
      <c r="J119" s="14"/>
      <c r="K119" s="14"/>
      <c r="L119" s="14"/>
      <c r="M119" s="14">
        <v>537588</v>
      </c>
      <c r="N119" s="14"/>
      <c r="O119" s="14"/>
      <c r="P119" s="14"/>
      <c r="Q119" s="14"/>
      <c r="R119" s="14"/>
      <c r="S119" s="8">
        <f t="shared" si="9"/>
        <v>537588</v>
      </c>
    </row>
    <row r="120" spans="1:19" ht="12.75">
      <c r="A120" s="9"/>
      <c r="B120" s="10" t="s">
        <v>112</v>
      </c>
      <c r="C120" s="19"/>
      <c r="D120" s="19"/>
      <c r="E120" s="19"/>
      <c r="F120" s="25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8">
        <f t="shared" si="9"/>
        <v>0</v>
      </c>
    </row>
    <row r="121" spans="1:19" ht="12.75">
      <c r="A121" s="9"/>
      <c r="B121" s="10"/>
      <c r="C121" s="19"/>
      <c r="D121" s="19"/>
      <c r="E121" s="19"/>
      <c r="F121" s="25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8"/>
    </row>
    <row r="122" spans="1:19" ht="12.75">
      <c r="A122" s="9">
        <v>340</v>
      </c>
      <c r="B122" s="10" t="s">
        <v>90</v>
      </c>
      <c r="C122" s="19"/>
      <c r="D122" s="19"/>
      <c r="E122" s="19"/>
      <c r="F122" s="25"/>
      <c r="G122" s="14"/>
      <c r="H122" s="14"/>
      <c r="I122" s="14"/>
      <c r="J122" s="14"/>
      <c r="K122" s="14"/>
      <c r="L122" s="14"/>
      <c r="M122" s="13"/>
      <c r="N122" s="14"/>
      <c r="O122" s="14"/>
      <c r="P122" s="14"/>
      <c r="Q122" s="14"/>
      <c r="R122" s="14"/>
      <c r="S122" s="8">
        <f>SUM(G122:R122)</f>
        <v>0</v>
      </c>
    </row>
    <row r="123" spans="1:19" ht="12.75">
      <c r="A123" s="9"/>
      <c r="B123" s="16" t="s">
        <v>111</v>
      </c>
      <c r="C123" s="19"/>
      <c r="D123" s="19"/>
      <c r="E123" s="19"/>
      <c r="F123" s="25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8">
        <f>SUM(G123:R123)</f>
        <v>0</v>
      </c>
    </row>
    <row r="124" spans="1:19" ht="12.75">
      <c r="A124" s="9"/>
      <c r="B124" s="10"/>
      <c r="C124" s="19"/>
      <c r="D124" s="19"/>
      <c r="E124" s="19"/>
      <c r="F124" s="25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8">
        <f>SUM(G124:R124)</f>
        <v>0</v>
      </c>
    </row>
    <row r="125" spans="1:19" ht="12.75">
      <c r="A125" s="9"/>
      <c r="B125" s="45" t="s">
        <v>106</v>
      </c>
      <c r="C125" s="19"/>
      <c r="D125" s="19"/>
      <c r="E125" s="19"/>
      <c r="F125" s="25">
        <f>F110+F112+F116+F118+F122</f>
        <v>22744387</v>
      </c>
      <c r="G125" s="25">
        <f aca="true" t="shared" si="11" ref="G125:S125">G110+G112+G116+G118+G122</f>
        <v>781511</v>
      </c>
      <c r="H125" s="25">
        <f t="shared" si="11"/>
        <v>2028719</v>
      </c>
      <c r="I125" s="25">
        <f t="shared" si="11"/>
        <v>2028719</v>
      </c>
      <c r="J125" s="25">
        <f t="shared" si="11"/>
        <v>2028719</v>
      </c>
      <c r="K125" s="25">
        <f t="shared" si="11"/>
        <v>2961793</v>
      </c>
      <c r="L125" s="25">
        <f t="shared" si="11"/>
        <v>3554605</v>
      </c>
      <c r="M125" s="25">
        <f>M110+M112+M116+M118+M122</f>
        <v>2334594</v>
      </c>
      <c r="N125" s="25">
        <f t="shared" si="11"/>
        <v>813858</v>
      </c>
      <c r="O125" s="25">
        <f t="shared" si="11"/>
        <v>2188815</v>
      </c>
      <c r="P125" s="25">
        <f t="shared" si="11"/>
        <v>2188815</v>
      </c>
      <c r="Q125" s="25">
        <f t="shared" si="11"/>
        <v>1733085</v>
      </c>
      <c r="R125" s="25">
        <f t="shared" si="11"/>
        <v>101154</v>
      </c>
      <c r="S125" s="25">
        <f t="shared" si="11"/>
        <v>22744387</v>
      </c>
    </row>
    <row r="126" spans="1:19" ht="12.75">
      <c r="A126" s="9"/>
      <c r="B126" s="45"/>
      <c r="C126" s="19"/>
      <c r="D126" s="19"/>
      <c r="E126" s="19"/>
      <c r="F126" s="25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8">
        <f aca="true" t="shared" si="12" ref="S126:S137">SUM(G126:R126)</f>
        <v>0</v>
      </c>
    </row>
    <row r="127" spans="1:19" ht="12.75">
      <c r="A127" s="9">
        <v>262</v>
      </c>
      <c r="B127" s="10" t="s">
        <v>113</v>
      </c>
      <c r="C127" s="19"/>
      <c r="D127" s="19"/>
      <c r="E127" s="19"/>
      <c r="F127" s="25">
        <v>309600</v>
      </c>
      <c r="G127" s="13">
        <v>0</v>
      </c>
      <c r="H127" s="13">
        <v>51600</v>
      </c>
      <c r="I127" s="13">
        <v>25800</v>
      </c>
      <c r="J127" s="13">
        <v>25800</v>
      </c>
      <c r="K127" s="13">
        <v>25800</v>
      </c>
      <c r="L127" s="13">
        <v>25800</v>
      </c>
      <c r="M127" s="13">
        <v>25800</v>
      </c>
      <c r="N127" s="13">
        <v>25800</v>
      </c>
      <c r="O127" s="13">
        <v>25800</v>
      </c>
      <c r="P127" s="13">
        <v>25800</v>
      </c>
      <c r="Q127" s="13">
        <v>25800</v>
      </c>
      <c r="R127" s="13">
        <v>25800</v>
      </c>
      <c r="S127" s="8">
        <f t="shared" si="12"/>
        <v>309600</v>
      </c>
    </row>
    <row r="128" spans="1:19" ht="12.75">
      <c r="A128" s="9"/>
      <c r="B128" s="19" t="s">
        <v>114</v>
      </c>
      <c r="C128" s="19"/>
      <c r="D128" s="19"/>
      <c r="E128" s="19"/>
      <c r="F128" s="25"/>
      <c r="G128" s="33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8">
        <f t="shared" si="12"/>
        <v>0</v>
      </c>
    </row>
    <row r="129" spans="1:19" ht="12.75">
      <c r="A129" s="9"/>
      <c r="B129" s="45"/>
      <c r="C129" s="19"/>
      <c r="D129" s="19"/>
      <c r="E129" s="19"/>
      <c r="F129" s="46"/>
      <c r="G129" s="33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8">
        <f t="shared" si="12"/>
        <v>0</v>
      </c>
    </row>
    <row r="130" spans="1:19" ht="12.75">
      <c r="A130" s="9">
        <v>340</v>
      </c>
      <c r="B130" s="10" t="s">
        <v>90</v>
      </c>
      <c r="C130" s="19"/>
      <c r="D130" s="19"/>
      <c r="E130" s="19"/>
      <c r="F130" s="25">
        <v>937000</v>
      </c>
      <c r="G130" s="7">
        <v>88188</v>
      </c>
      <c r="H130" s="7">
        <v>104723</v>
      </c>
      <c r="I130" s="7">
        <v>82676</v>
      </c>
      <c r="J130" s="7">
        <v>115747</v>
      </c>
      <c r="K130" s="7">
        <v>99211</v>
      </c>
      <c r="L130" s="7">
        <v>0</v>
      </c>
      <c r="M130" s="7">
        <v>0</v>
      </c>
      <c r="N130" s="7">
        <v>0</v>
      </c>
      <c r="O130" s="7">
        <v>115747</v>
      </c>
      <c r="P130" s="7">
        <v>115747</v>
      </c>
      <c r="Q130" s="7">
        <v>93700</v>
      </c>
      <c r="R130" s="7">
        <v>121261</v>
      </c>
      <c r="S130" s="8">
        <f t="shared" si="12"/>
        <v>937000</v>
      </c>
    </row>
    <row r="131" spans="1:19" ht="12.75">
      <c r="A131" s="9"/>
      <c r="B131" s="10" t="s">
        <v>115</v>
      </c>
      <c r="C131" s="19"/>
      <c r="D131" s="19"/>
      <c r="E131" s="19"/>
      <c r="F131" s="25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8">
        <f t="shared" si="12"/>
        <v>0</v>
      </c>
    </row>
    <row r="132" spans="1:19" ht="12.75">
      <c r="A132" s="9"/>
      <c r="B132" s="10"/>
      <c r="C132" s="19"/>
      <c r="D132" s="19"/>
      <c r="E132" s="19"/>
      <c r="F132" s="47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8">
        <f t="shared" si="12"/>
        <v>0</v>
      </c>
    </row>
    <row r="133" spans="1:19" ht="12.75">
      <c r="A133" s="9"/>
      <c r="B133" s="48"/>
      <c r="C133" s="19"/>
      <c r="D133" s="19"/>
      <c r="E133" s="19"/>
      <c r="F133" s="47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8"/>
    </row>
    <row r="134" spans="1:19" ht="12.75">
      <c r="A134" s="9"/>
      <c r="B134" s="16"/>
      <c r="C134" s="19"/>
      <c r="D134" s="19"/>
      <c r="E134" s="19"/>
      <c r="F134" s="47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8"/>
    </row>
    <row r="135" spans="1:19" ht="12.75">
      <c r="A135" s="9"/>
      <c r="B135" s="10"/>
      <c r="C135" s="19"/>
      <c r="D135" s="19"/>
      <c r="E135" s="19"/>
      <c r="F135" s="47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8"/>
    </row>
    <row r="136" spans="1:19" ht="12.75">
      <c r="A136" s="9"/>
      <c r="B136" s="10"/>
      <c r="C136" s="19"/>
      <c r="D136" s="19"/>
      <c r="E136" s="19"/>
      <c r="F136" s="47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8"/>
    </row>
    <row r="137" spans="1:19" ht="12.75">
      <c r="A137" s="9"/>
      <c r="B137" s="10"/>
      <c r="C137" s="19"/>
      <c r="D137" s="19"/>
      <c r="E137" s="19"/>
      <c r="F137" s="47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8">
        <f t="shared" si="12"/>
        <v>0</v>
      </c>
    </row>
    <row r="138" spans="1:19" ht="12.75">
      <c r="A138" s="9"/>
      <c r="B138" s="45" t="s">
        <v>106</v>
      </c>
      <c r="C138" s="19"/>
      <c r="D138" s="19"/>
      <c r="E138" s="19"/>
      <c r="F138" s="47">
        <f>F130+F127</f>
        <v>1246600</v>
      </c>
      <c r="G138" s="47">
        <f>G130+G127</f>
        <v>88188</v>
      </c>
      <c r="H138" s="47">
        <f aca="true" t="shared" si="13" ref="H138:S138">H130+H127</f>
        <v>156323</v>
      </c>
      <c r="I138" s="47">
        <f t="shared" si="13"/>
        <v>108476</v>
      </c>
      <c r="J138" s="47">
        <f t="shared" si="13"/>
        <v>141547</v>
      </c>
      <c r="K138" s="47">
        <f t="shared" si="13"/>
        <v>125011</v>
      </c>
      <c r="L138" s="47">
        <f t="shared" si="13"/>
        <v>25800</v>
      </c>
      <c r="M138" s="47">
        <f t="shared" si="13"/>
        <v>25800</v>
      </c>
      <c r="N138" s="47">
        <f t="shared" si="13"/>
        <v>25800</v>
      </c>
      <c r="O138" s="47">
        <f t="shared" si="13"/>
        <v>141547</v>
      </c>
      <c r="P138" s="47">
        <f t="shared" si="13"/>
        <v>141547</v>
      </c>
      <c r="Q138" s="47">
        <f t="shared" si="13"/>
        <v>119500</v>
      </c>
      <c r="R138" s="47">
        <f t="shared" si="13"/>
        <v>147061</v>
      </c>
      <c r="S138" s="47">
        <f t="shared" si="13"/>
        <v>1246600</v>
      </c>
    </row>
    <row r="139" spans="1:19" ht="13.5" thickBot="1">
      <c r="A139" s="49"/>
      <c r="B139" s="50"/>
      <c r="C139" s="35"/>
      <c r="D139" s="35"/>
      <c r="E139" s="35"/>
      <c r="F139" s="51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8">
        <f>SUM(G139:R139)</f>
        <v>0</v>
      </c>
    </row>
    <row r="140" spans="1:19" ht="12.75">
      <c r="A140" s="52"/>
      <c r="B140" s="103" t="s">
        <v>117</v>
      </c>
      <c r="C140" s="104"/>
      <c r="D140" s="104"/>
      <c r="E140" s="104"/>
      <c r="F140" s="53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8">
        <f aca="true" t="shared" si="14" ref="S140:S171">SUM(G140:R140)</f>
        <v>0</v>
      </c>
    </row>
    <row r="141" spans="1:19" ht="12.75">
      <c r="A141" s="9"/>
      <c r="B141" s="10"/>
      <c r="C141" s="19"/>
      <c r="D141" s="19"/>
      <c r="E141" s="19"/>
      <c r="F141" s="46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8">
        <f t="shared" si="14"/>
        <v>0</v>
      </c>
    </row>
    <row r="142" spans="1:19" ht="12.75">
      <c r="A142" s="9">
        <v>222</v>
      </c>
      <c r="B142" s="10" t="s">
        <v>26</v>
      </c>
      <c r="C142" s="19"/>
      <c r="D142" s="19"/>
      <c r="E142" s="19"/>
      <c r="F142" s="25">
        <v>6500</v>
      </c>
      <c r="G142" s="14"/>
      <c r="H142" s="14"/>
      <c r="I142" s="14"/>
      <c r="J142" s="14"/>
      <c r="K142" s="25">
        <v>6500</v>
      </c>
      <c r="L142" s="25"/>
      <c r="M142" s="14"/>
      <c r="N142" s="14"/>
      <c r="O142" s="14"/>
      <c r="P142" s="14"/>
      <c r="Q142" s="14"/>
      <c r="R142" s="14"/>
      <c r="S142" s="8">
        <f t="shared" si="14"/>
        <v>6500</v>
      </c>
    </row>
    <row r="143" spans="1:19" ht="12.75">
      <c r="A143" s="9"/>
      <c r="B143" s="10" t="s">
        <v>118</v>
      </c>
      <c r="C143" s="19"/>
      <c r="D143" s="19"/>
      <c r="E143" s="19"/>
      <c r="F143" s="25"/>
      <c r="G143" s="14"/>
      <c r="H143" s="14"/>
      <c r="I143" s="14"/>
      <c r="J143" s="14"/>
      <c r="K143" s="25"/>
      <c r="L143" s="25"/>
      <c r="M143" s="14"/>
      <c r="N143" s="14"/>
      <c r="O143" s="14"/>
      <c r="P143" s="14"/>
      <c r="Q143" s="14"/>
      <c r="R143" s="14"/>
      <c r="S143" s="8">
        <f t="shared" si="14"/>
        <v>0</v>
      </c>
    </row>
    <row r="144" spans="1:19" ht="12.75">
      <c r="A144" s="9"/>
      <c r="B144" s="10"/>
      <c r="C144" s="19"/>
      <c r="D144" s="19"/>
      <c r="E144" s="19"/>
      <c r="F144" s="25"/>
      <c r="G144" s="14"/>
      <c r="H144" s="14"/>
      <c r="I144" s="14"/>
      <c r="J144" s="14"/>
      <c r="K144" s="25"/>
      <c r="L144" s="25"/>
      <c r="M144" s="14"/>
      <c r="N144" s="14"/>
      <c r="O144" s="14"/>
      <c r="P144" s="14"/>
      <c r="Q144" s="14"/>
      <c r="R144" s="14"/>
      <c r="S144" s="8">
        <f t="shared" si="14"/>
        <v>0</v>
      </c>
    </row>
    <row r="145" spans="1:19" ht="12.75">
      <c r="A145" s="9">
        <v>226</v>
      </c>
      <c r="B145" s="10" t="s">
        <v>55</v>
      </c>
      <c r="C145" s="19"/>
      <c r="D145" s="19"/>
      <c r="E145" s="19"/>
      <c r="F145" s="25">
        <v>50050</v>
      </c>
      <c r="G145" s="14"/>
      <c r="H145" s="14"/>
      <c r="I145" s="14"/>
      <c r="J145" s="14"/>
      <c r="K145" s="25">
        <v>50050</v>
      </c>
      <c r="L145" s="25"/>
      <c r="M145" s="14"/>
      <c r="N145" s="14"/>
      <c r="O145" s="14"/>
      <c r="P145" s="14"/>
      <c r="Q145" s="14"/>
      <c r="R145" s="14"/>
      <c r="S145" s="8">
        <f t="shared" si="14"/>
        <v>50050</v>
      </c>
    </row>
    <row r="146" spans="1:19" ht="12.75">
      <c r="A146" s="9"/>
      <c r="B146" s="10"/>
      <c r="C146" s="19"/>
      <c r="D146" s="19"/>
      <c r="E146" s="19"/>
      <c r="F146" s="25"/>
      <c r="G146" s="14"/>
      <c r="H146" s="14"/>
      <c r="I146" s="14"/>
      <c r="J146" s="14"/>
      <c r="K146" s="25"/>
      <c r="L146" s="25"/>
      <c r="M146" s="14"/>
      <c r="N146" s="14"/>
      <c r="O146" s="14"/>
      <c r="P146" s="14"/>
      <c r="Q146" s="14"/>
      <c r="R146" s="14"/>
      <c r="S146" s="8">
        <f t="shared" si="14"/>
        <v>0</v>
      </c>
    </row>
    <row r="147" spans="1:19" ht="12.75">
      <c r="A147" s="9">
        <v>290</v>
      </c>
      <c r="B147" s="10" t="s">
        <v>70</v>
      </c>
      <c r="C147" s="19"/>
      <c r="D147" s="19"/>
      <c r="E147" s="19"/>
      <c r="F147" s="25">
        <v>10400</v>
      </c>
      <c r="G147" s="14"/>
      <c r="H147" s="14"/>
      <c r="I147" s="14"/>
      <c r="J147" s="14"/>
      <c r="K147" s="25">
        <v>10400</v>
      </c>
      <c r="L147" s="25"/>
      <c r="M147" s="14"/>
      <c r="N147" s="14"/>
      <c r="O147" s="14"/>
      <c r="P147" s="14"/>
      <c r="Q147" s="14"/>
      <c r="R147" s="14"/>
      <c r="S147" s="8">
        <f t="shared" si="14"/>
        <v>10400</v>
      </c>
    </row>
    <row r="148" spans="1:19" ht="12.75">
      <c r="A148" s="9"/>
      <c r="B148" s="10" t="s">
        <v>119</v>
      </c>
      <c r="C148" s="19"/>
      <c r="D148" s="19"/>
      <c r="E148" s="19"/>
      <c r="F148" s="25"/>
      <c r="G148" s="14"/>
      <c r="H148" s="14"/>
      <c r="I148" s="14"/>
      <c r="J148" s="14"/>
      <c r="K148" s="14"/>
      <c r="L148" s="25"/>
      <c r="M148" s="14"/>
      <c r="N148" s="14"/>
      <c r="O148" s="14"/>
      <c r="P148" s="14"/>
      <c r="Q148" s="14"/>
      <c r="R148" s="14"/>
      <c r="S148" s="8">
        <f t="shared" si="14"/>
        <v>0</v>
      </c>
    </row>
    <row r="149" spans="1:19" ht="12.75">
      <c r="A149" s="9"/>
      <c r="B149" s="10"/>
      <c r="C149" s="19"/>
      <c r="D149" s="19"/>
      <c r="E149" s="19"/>
      <c r="F149" s="25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8">
        <f t="shared" si="14"/>
        <v>0</v>
      </c>
    </row>
    <row r="150" spans="1:19" ht="12.75">
      <c r="A150" s="9">
        <v>310</v>
      </c>
      <c r="B150" s="10" t="s">
        <v>110</v>
      </c>
      <c r="C150" s="19"/>
      <c r="D150" s="19"/>
      <c r="E150" s="19"/>
      <c r="F150" s="25">
        <v>0</v>
      </c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8">
        <f t="shared" si="14"/>
        <v>0</v>
      </c>
    </row>
    <row r="151" spans="1:19" ht="12.75">
      <c r="A151" s="9"/>
      <c r="B151" s="10" t="s">
        <v>120</v>
      </c>
      <c r="C151" s="19"/>
      <c r="D151" s="19"/>
      <c r="E151" s="19"/>
      <c r="F151" s="25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8">
        <f t="shared" si="14"/>
        <v>0</v>
      </c>
    </row>
    <row r="152" spans="1:19" ht="12.75">
      <c r="A152" s="9"/>
      <c r="B152" s="10"/>
      <c r="C152" s="19"/>
      <c r="D152" s="19"/>
      <c r="E152" s="19"/>
      <c r="F152" s="25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8">
        <f t="shared" si="14"/>
        <v>0</v>
      </c>
    </row>
    <row r="153" spans="1:19" ht="12.75">
      <c r="A153" s="9">
        <v>340</v>
      </c>
      <c r="B153" s="10" t="s">
        <v>90</v>
      </c>
      <c r="C153" s="19"/>
      <c r="D153" s="19"/>
      <c r="E153" s="19"/>
      <c r="F153" s="25">
        <v>0</v>
      </c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8">
        <f t="shared" si="14"/>
        <v>0</v>
      </c>
    </row>
    <row r="154" spans="1:19" ht="12.75">
      <c r="A154" s="9"/>
      <c r="B154" s="10" t="s">
        <v>121</v>
      </c>
      <c r="C154" s="19"/>
      <c r="D154" s="19"/>
      <c r="E154" s="19"/>
      <c r="F154" s="25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8">
        <f t="shared" si="14"/>
        <v>0</v>
      </c>
    </row>
    <row r="155" spans="1:19" ht="12.75">
      <c r="A155" s="9"/>
      <c r="B155" s="10"/>
      <c r="C155" s="19"/>
      <c r="D155" s="19"/>
      <c r="E155" s="19"/>
      <c r="F155" s="25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8">
        <f t="shared" si="14"/>
        <v>0</v>
      </c>
    </row>
    <row r="156" spans="1:19" ht="13.5" thickBot="1">
      <c r="A156" s="49"/>
      <c r="B156" s="40" t="s">
        <v>106</v>
      </c>
      <c r="C156" s="35"/>
      <c r="D156" s="35"/>
      <c r="E156" s="35"/>
      <c r="F156" s="36">
        <f>F142+F145+F147</f>
        <v>66950</v>
      </c>
      <c r="G156" s="36">
        <f aca="true" t="shared" si="15" ref="G156:S156">G142+G145+G147</f>
        <v>0</v>
      </c>
      <c r="H156" s="36">
        <f t="shared" si="15"/>
        <v>0</v>
      </c>
      <c r="I156" s="36">
        <f t="shared" si="15"/>
        <v>0</v>
      </c>
      <c r="J156" s="36">
        <f t="shared" si="15"/>
        <v>0</v>
      </c>
      <c r="K156" s="36">
        <f t="shared" si="15"/>
        <v>66950</v>
      </c>
      <c r="L156" s="36">
        <f t="shared" si="15"/>
        <v>0</v>
      </c>
      <c r="M156" s="36">
        <f t="shared" si="15"/>
        <v>0</v>
      </c>
      <c r="N156" s="36">
        <f t="shared" si="15"/>
        <v>0</v>
      </c>
      <c r="O156" s="36">
        <f t="shared" si="15"/>
        <v>0</v>
      </c>
      <c r="P156" s="36">
        <f t="shared" si="15"/>
        <v>0</v>
      </c>
      <c r="Q156" s="36">
        <f t="shared" si="15"/>
        <v>0</v>
      </c>
      <c r="R156" s="36">
        <f t="shared" si="15"/>
        <v>0</v>
      </c>
      <c r="S156" s="36">
        <f t="shared" si="15"/>
        <v>66950</v>
      </c>
    </row>
    <row r="157" spans="1:19" ht="12.75">
      <c r="A157" s="52"/>
      <c r="B157" s="103" t="s">
        <v>122</v>
      </c>
      <c r="C157" s="104"/>
      <c r="D157" s="104"/>
      <c r="E157" s="104"/>
      <c r="F157" s="53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8">
        <f t="shared" si="14"/>
        <v>0</v>
      </c>
    </row>
    <row r="158" spans="1:19" ht="12.75">
      <c r="A158" s="9"/>
      <c r="B158" s="10"/>
      <c r="C158" s="19"/>
      <c r="D158" s="19"/>
      <c r="E158" s="19"/>
      <c r="F158" s="25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8">
        <f t="shared" si="14"/>
        <v>0</v>
      </c>
    </row>
    <row r="159" spans="1:19" ht="12.75">
      <c r="A159" s="9">
        <v>340</v>
      </c>
      <c r="B159" s="10" t="s">
        <v>90</v>
      </c>
      <c r="C159" s="19"/>
      <c r="D159" s="19"/>
      <c r="E159" s="19"/>
      <c r="F159" s="25">
        <v>542130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8">
        <f t="shared" si="14"/>
        <v>0</v>
      </c>
    </row>
    <row r="160" spans="1:19" ht="12.75">
      <c r="A160" s="9"/>
      <c r="B160" s="10"/>
      <c r="C160" s="19"/>
      <c r="D160" s="19"/>
      <c r="E160" s="19"/>
      <c r="F160" s="46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8">
        <f t="shared" si="14"/>
        <v>0</v>
      </c>
    </row>
    <row r="161" spans="1:19" ht="12.75">
      <c r="A161" s="9"/>
      <c r="B161" s="10"/>
      <c r="C161" s="19"/>
      <c r="D161" s="19"/>
      <c r="E161" s="19"/>
      <c r="F161" s="25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8">
        <f t="shared" si="14"/>
        <v>0</v>
      </c>
    </row>
    <row r="162" spans="1:19" ht="12.75">
      <c r="A162" s="9"/>
      <c r="B162" s="45" t="s">
        <v>106</v>
      </c>
      <c r="C162" s="19"/>
      <c r="D162" s="19"/>
      <c r="E162" s="19"/>
      <c r="F162" s="25">
        <f>F159</f>
        <v>542130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8">
        <v>542130</v>
      </c>
    </row>
    <row r="163" spans="1:19" ht="13.5" thickBot="1">
      <c r="A163" s="9"/>
      <c r="B163" s="45"/>
      <c r="C163" s="19"/>
      <c r="D163" s="19"/>
      <c r="E163" s="19"/>
      <c r="F163" s="47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8"/>
    </row>
    <row r="164" spans="1:19" ht="12.75">
      <c r="A164" s="9"/>
      <c r="B164" s="103" t="s">
        <v>123</v>
      </c>
      <c r="C164" s="104"/>
      <c r="D164" s="104"/>
      <c r="E164" s="105"/>
      <c r="F164" s="47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8"/>
    </row>
    <row r="165" spans="1:19" ht="12.75">
      <c r="A165" s="9"/>
      <c r="B165" s="45"/>
      <c r="C165" s="19"/>
      <c r="D165" s="19"/>
      <c r="E165" s="19"/>
      <c r="F165" s="47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8"/>
    </row>
    <row r="166" spans="1:19" ht="12.75">
      <c r="A166" s="9">
        <v>290</v>
      </c>
      <c r="B166" s="10" t="s">
        <v>124</v>
      </c>
      <c r="C166" s="19"/>
      <c r="D166" s="19"/>
      <c r="E166" s="19"/>
      <c r="F166" s="47">
        <v>141000</v>
      </c>
      <c r="G166" s="14"/>
      <c r="H166" s="14"/>
      <c r="I166" s="14"/>
      <c r="J166" s="14"/>
      <c r="K166" s="14"/>
      <c r="L166" s="47">
        <v>141000</v>
      </c>
      <c r="M166" s="14"/>
      <c r="N166" s="14"/>
      <c r="O166" s="14"/>
      <c r="P166" s="14"/>
      <c r="Q166" s="14"/>
      <c r="R166" s="14"/>
      <c r="S166" s="8"/>
    </row>
    <row r="167" spans="1:19" ht="12.75">
      <c r="A167" s="9"/>
      <c r="B167" s="45"/>
      <c r="C167" s="19"/>
      <c r="D167" s="19"/>
      <c r="E167" s="19"/>
      <c r="F167" s="47"/>
      <c r="G167" s="14"/>
      <c r="H167" s="14"/>
      <c r="I167" s="14"/>
      <c r="J167" s="14"/>
      <c r="K167" s="14"/>
      <c r="L167" s="47"/>
      <c r="M167" s="14"/>
      <c r="N167" s="14"/>
      <c r="O167" s="14"/>
      <c r="P167" s="14"/>
      <c r="Q167" s="14"/>
      <c r="R167" s="14"/>
      <c r="S167" s="8"/>
    </row>
    <row r="168" spans="1:19" ht="12.75">
      <c r="A168" s="9">
        <v>310</v>
      </c>
      <c r="B168" s="19" t="s">
        <v>125</v>
      </c>
      <c r="C168" s="19"/>
      <c r="D168" s="19"/>
      <c r="E168" s="19"/>
      <c r="F168" s="47">
        <v>7376</v>
      </c>
      <c r="G168" s="14"/>
      <c r="H168" s="14"/>
      <c r="I168" s="14"/>
      <c r="J168" s="14"/>
      <c r="K168" s="14"/>
      <c r="L168" s="47">
        <v>7376</v>
      </c>
      <c r="M168" s="14"/>
      <c r="N168" s="14"/>
      <c r="O168" s="14"/>
      <c r="P168" s="14"/>
      <c r="Q168" s="14"/>
      <c r="R168" s="14"/>
      <c r="S168" s="8"/>
    </row>
    <row r="169" spans="1:19" ht="12.75">
      <c r="A169" s="9"/>
      <c r="B169" s="45"/>
      <c r="C169" s="19"/>
      <c r="D169" s="19"/>
      <c r="E169" s="19"/>
      <c r="F169" s="47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8"/>
    </row>
    <row r="170" spans="1:19" ht="12.75">
      <c r="A170" s="9"/>
      <c r="B170" s="45" t="s">
        <v>126</v>
      </c>
      <c r="C170" s="19"/>
      <c r="D170" s="19"/>
      <c r="E170" s="19"/>
      <c r="F170" s="47">
        <f>F166+F168</f>
        <v>148376</v>
      </c>
      <c r="G170" s="47">
        <f aca="true" t="shared" si="16" ref="G170:R170">G166+G168</f>
        <v>0</v>
      </c>
      <c r="H170" s="47">
        <f t="shared" si="16"/>
        <v>0</v>
      </c>
      <c r="I170" s="47">
        <f t="shared" si="16"/>
        <v>0</v>
      </c>
      <c r="J170" s="47">
        <f t="shared" si="16"/>
        <v>0</v>
      </c>
      <c r="K170" s="47">
        <f t="shared" si="16"/>
        <v>0</v>
      </c>
      <c r="L170" s="47">
        <f t="shared" si="16"/>
        <v>148376</v>
      </c>
      <c r="M170" s="47">
        <f t="shared" si="16"/>
        <v>0</v>
      </c>
      <c r="N170" s="47">
        <f t="shared" si="16"/>
        <v>0</v>
      </c>
      <c r="O170" s="47">
        <f t="shared" si="16"/>
        <v>0</v>
      </c>
      <c r="P170" s="47">
        <f t="shared" si="16"/>
        <v>0</v>
      </c>
      <c r="Q170" s="47">
        <f t="shared" si="16"/>
        <v>0</v>
      </c>
      <c r="R170" s="47">
        <f t="shared" si="16"/>
        <v>0</v>
      </c>
      <c r="S170" s="47">
        <v>148376</v>
      </c>
    </row>
    <row r="171" spans="1:19" ht="13.5" thickBot="1">
      <c r="A171" s="49"/>
      <c r="B171" s="50"/>
      <c r="C171" s="35"/>
      <c r="D171" s="35"/>
      <c r="E171" s="35"/>
      <c r="F171" s="51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8">
        <f t="shared" si="14"/>
        <v>0</v>
      </c>
    </row>
    <row r="172" spans="1:19" ht="12.75">
      <c r="A172" s="63"/>
      <c r="B172" s="10"/>
      <c r="C172" s="19"/>
      <c r="D172" s="19"/>
      <c r="E172" s="19"/>
      <c r="F172" s="6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8"/>
    </row>
    <row r="173" spans="1:19" ht="13.5" thickBot="1">
      <c r="A173" s="65"/>
      <c r="B173" s="10"/>
      <c r="C173" s="19"/>
      <c r="D173" s="19"/>
      <c r="E173" s="19"/>
      <c r="F173" s="3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8"/>
    </row>
    <row r="174" spans="1:19" ht="16.5" thickBot="1">
      <c r="A174" s="54"/>
      <c r="B174" s="55" t="s">
        <v>5</v>
      </c>
      <c r="C174" s="55"/>
      <c r="D174" s="55"/>
      <c r="E174" s="55"/>
      <c r="F174" s="56">
        <f>F106+F125+F138+F156+F162+F170</f>
        <v>30264240</v>
      </c>
      <c r="G174" s="56">
        <f aca="true" t="shared" si="17" ref="G174:S174">G106+G125+G138+G156+G162+G170</f>
        <v>919254</v>
      </c>
      <c r="H174" s="56">
        <f t="shared" si="17"/>
        <v>3291680</v>
      </c>
      <c r="I174" s="56">
        <f t="shared" si="17"/>
        <v>2851444</v>
      </c>
      <c r="J174" s="56">
        <f t="shared" si="17"/>
        <v>3129546</v>
      </c>
      <c r="K174" s="56">
        <f t="shared" si="17"/>
        <v>3599499</v>
      </c>
      <c r="L174" s="56">
        <f t="shared" si="17"/>
        <v>4019504</v>
      </c>
      <c r="M174" s="56">
        <f t="shared" si="17"/>
        <v>2765751</v>
      </c>
      <c r="N174" s="56">
        <f t="shared" si="17"/>
        <v>937151</v>
      </c>
      <c r="O174" s="56">
        <f t="shared" si="17"/>
        <v>2521559</v>
      </c>
      <c r="P174" s="56">
        <f t="shared" si="17"/>
        <v>2947400</v>
      </c>
      <c r="Q174" s="56">
        <f t="shared" si="17"/>
        <v>2343571</v>
      </c>
      <c r="R174" s="56">
        <f t="shared" si="17"/>
        <v>395751</v>
      </c>
      <c r="S174" s="56">
        <f t="shared" si="17"/>
        <v>30264240</v>
      </c>
    </row>
    <row r="175" spans="1:19" ht="12.75">
      <c r="A175" s="67"/>
      <c r="B175" s="68"/>
      <c r="C175" s="68"/>
      <c r="D175" s="68"/>
      <c r="E175" s="68"/>
      <c r="F175" s="69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1"/>
    </row>
    <row r="176" spans="1:19" ht="12.75">
      <c r="A176" s="9"/>
      <c r="B176" s="48" t="s">
        <v>116</v>
      </c>
      <c r="C176" s="19"/>
      <c r="D176" s="19"/>
      <c r="E176" s="19"/>
      <c r="F176" s="47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8">
        <f>SUM(G176:R176)</f>
        <v>0</v>
      </c>
    </row>
    <row r="177" spans="1:19" ht="12.75">
      <c r="A177" s="9">
        <v>211</v>
      </c>
      <c r="B177" s="16" t="s">
        <v>18</v>
      </c>
      <c r="C177" s="19"/>
      <c r="D177" s="19"/>
      <c r="E177" s="19"/>
      <c r="F177" s="47">
        <v>166700</v>
      </c>
      <c r="G177" s="14"/>
      <c r="H177" s="14"/>
      <c r="I177" s="14"/>
      <c r="J177" s="14">
        <v>18800</v>
      </c>
      <c r="K177" s="14">
        <v>18800</v>
      </c>
      <c r="L177" s="14">
        <v>18800</v>
      </c>
      <c r="M177" s="14">
        <v>18800</v>
      </c>
      <c r="N177" s="14">
        <v>18800</v>
      </c>
      <c r="O177" s="14">
        <v>18800</v>
      </c>
      <c r="P177" s="14">
        <v>18800</v>
      </c>
      <c r="Q177" s="14">
        <v>18800</v>
      </c>
      <c r="R177" s="14">
        <v>16300</v>
      </c>
      <c r="S177" s="8">
        <f>SUM(G177:R177)</f>
        <v>166700</v>
      </c>
    </row>
    <row r="178" spans="1:19" ht="12.75">
      <c r="A178" s="9"/>
      <c r="B178" s="10"/>
      <c r="C178" s="19"/>
      <c r="D178" s="19"/>
      <c r="E178" s="19"/>
      <c r="F178" s="47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8">
        <f>SUM(G178:R178)</f>
        <v>0</v>
      </c>
    </row>
    <row r="179" spans="1:19" ht="12.75">
      <c r="A179" s="9">
        <v>213</v>
      </c>
      <c r="B179" s="10" t="s">
        <v>109</v>
      </c>
      <c r="C179" s="19"/>
      <c r="D179" s="19"/>
      <c r="E179" s="19"/>
      <c r="F179" s="25">
        <v>50300</v>
      </c>
      <c r="G179" s="14"/>
      <c r="H179" s="14"/>
      <c r="I179" s="14"/>
      <c r="J179" s="14">
        <v>5700</v>
      </c>
      <c r="K179" s="14">
        <v>5700</v>
      </c>
      <c r="L179" s="14">
        <v>5700</v>
      </c>
      <c r="M179" s="14">
        <v>5700</v>
      </c>
      <c r="N179" s="14">
        <v>5700</v>
      </c>
      <c r="O179" s="14">
        <v>5700</v>
      </c>
      <c r="P179" s="14">
        <v>5700</v>
      </c>
      <c r="Q179" s="14">
        <v>5700</v>
      </c>
      <c r="R179" s="14">
        <v>4700</v>
      </c>
      <c r="S179" s="8">
        <f>SUM(G179:R179)</f>
        <v>50300</v>
      </c>
    </row>
    <row r="180" spans="1:19" ht="12.75">
      <c r="A180" s="65"/>
      <c r="B180" s="10"/>
      <c r="C180" s="19"/>
      <c r="D180" s="19"/>
      <c r="E180" s="19"/>
      <c r="F180" s="25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8"/>
    </row>
    <row r="181" spans="1:19" ht="12.75">
      <c r="A181" s="65"/>
      <c r="B181" s="10" t="s">
        <v>126</v>
      </c>
      <c r="C181" s="19"/>
      <c r="D181" s="19"/>
      <c r="E181" s="19"/>
      <c r="F181" s="25">
        <f>F177+F179</f>
        <v>217000</v>
      </c>
      <c r="G181" s="25">
        <f aca="true" t="shared" si="18" ref="G181:S181">G177+G179</f>
        <v>0</v>
      </c>
      <c r="H181" s="25">
        <f t="shared" si="18"/>
        <v>0</v>
      </c>
      <c r="I181" s="25">
        <f t="shared" si="18"/>
        <v>0</v>
      </c>
      <c r="J181" s="25">
        <f t="shared" si="18"/>
        <v>24500</v>
      </c>
      <c r="K181" s="25">
        <f t="shared" si="18"/>
        <v>24500</v>
      </c>
      <c r="L181" s="25">
        <f t="shared" si="18"/>
        <v>24500</v>
      </c>
      <c r="M181" s="25">
        <f t="shared" si="18"/>
        <v>24500</v>
      </c>
      <c r="N181" s="25">
        <f t="shared" si="18"/>
        <v>24500</v>
      </c>
      <c r="O181" s="25">
        <f t="shared" si="18"/>
        <v>24500</v>
      </c>
      <c r="P181" s="25">
        <f t="shared" si="18"/>
        <v>24500</v>
      </c>
      <c r="Q181" s="25">
        <f t="shared" si="18"/>
        <v>24500</v>
      </c>
      <c r="R181" s="25">
        <f t="shared" si="18"/>
        <v>21000</v>
      </c>
      <c r="S181" s="25">
        <f t="shared" si="18"/>
        <v>217000</v>
      </c>
    </row>
    <row r="182" spans="1:19" ht="12.75">
      <c r="A182" s="85"/>
      <c r="B182" s="10"/>
      <c r="C182" s="19"/>
      <c r="D182" s="19"/>
      <c r="E182" s="19"/>
      <c r="F182" s="86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8"/>
    </row>
    <row r="183" spans="1:19" ht="12.75">
      <c r="A183" s="72"/>
      <c r="B183" s="77" t="s">
        <v>140</v>
      </c>
      <c r="C183" s="77"/>
      <c r="D183" s="77"/>
      <c r="E183" s="77"/>
      <c r="F183" s="78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6"/>
    </row>
    <row r="184" spans="1:19" ht="12.75">
      <c r="A184" s="72"/>
      <c r="B184" s="73"/>
      <c r="C184" s="73"/>
      <c r="D184" s="73"/>
      <c r="E184" s="73"/>
      <c r="F184" s="74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6"/>
    </row>
    <row r="185" spans="1:19" ht="12.75">
      <c r="A185" s="72">
        <v>211</v>
      </c>
      <c r="B185" s="79" t="s">
        <v>18</v>
      </c>
      <c r="C185" s="79"/>
      <c r="D185" s="73"/>
      <c r="E185" s="73"/>
      <c r="F185" s="74">
        <v>963500</v>
      </c>
      <c r="G185" s="75"/>
      <c r="H185" s="75"/>
      <c r="I185" s="75"/>
      <c r="J185" s="75"/>
      <c r="K185" s="75">
        <v>162900</v>
      </c>
      <c r="L185" s="75">
        <v>183200</v>
      </c>
      <c r="M185" s="75">
        <v>40700</v>
      </c>
      <c r="N185" s="75">
        <v>20400</v>
      </c>
      <c r="O185" s="75">
        <v>145500</v>
      </c>
      <c r="P185" s="75">
        <v>145500</v>
      </c>
      <c r="Q185" s="75">
        <v>145500</v>
      </c>
      <c r="R185" s="75">
        <v>119800</v>
      </c>
      <c r="S185" s="76">
        <f>SUM(K185:R185)</f>
        <v>963500</v>
      </c>
    </row>
    <row r="186" spans="1:19" ht="12.75">
      <c r="A186" s="72"/>
      <c r="B186" s="73"/>
      <c r="C186" s="73"/>
      <c r="D186" s="73"/>
      <c r="E186" s="73"/>
      <c r="F186" s="74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6"/>
    </row>
    <row r="187" spans="1:19" ht="12.75">
      <c r="A187" s="72">
        <v>213</v>
      </c>
      <c r="B187" s="79" t="s">
        <v>109</v>
      </c>
      <c r="C187" s="79"/>
      <c r="D187" s="79"/>
      <c r="E187" s="73"/>
      <c r="F187" s="74">
        <v>291000</v>
      </c>
      <c r="G187" s="75"/>
      <c r="H187" s="75"/>
      <c r="I187" s="75"/>
      <c r="J187" s="75"/>
      <c r="K187" s="75">
        <v>49200</v>
      </c>
      <c r="L187" s="75">
        <v>55300</v>
      </c>
      <c r="M187" s="75">
        <v>12300</v>
      </c>
      <c r="N187" s="75">
        <v>6200</v>
      </c>
      <c r="O187" s="75">
        <v>44000</v>
      </c>
      <c r="P187" s="75">
        <v>44000</v>
      </c>
      <c r="Q187" s="75">
        <v>44000</v>
      </c>
      <c r="R187" s="75">
        <v>36000</v>
      </c>
      <c r="S187" s="76">
        <f>SUM(K187:R187)</f>
        <v>291000</v>
      </c>
    </row>
    <row r="188" spans="1:19" ht="12.75">
      <c r="A188" s="72"/>
      <c r="B188" s="73"/>
      <c r="C188" s="73"/>
      <c r="D188" s="73"/>
      <c r="E188" s="73"/>
      <c r="F188" s="74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6"/>
    </row>
    <row r="189" spans="1:19" ht="12.75">
      <c r="A189" s="72"/>
      <c r="B189" s="73" t="s">
        <v>126</v>
      </c>
      <c r="C189" s="73"/>
      <c r="D189" s="73"/>
      <c r="E189" s="73"/>
      <c r="F189" s="74">
        <f>F185+F187</f>
        <v>1254500</v>
      </c>
      <c r="G189" s="74">
        <f aca="true" t="shared" si="19" ref="G189:S189">G185+G187</f>
        <v>0</v>
      </c>
      <c r="H189" s="74">
        <f t="shared" si="19"/>
        <v>0</v>
      </c>
      <c r="I189" s="74">
        <f t="shared" si="19"/>
        <v>0</v>
      </c>
      <c r="J189" s="74">
        <f t="shared" si="19"/>
        <v>0</v>
      </c>
      <c r="K189" s="74">
        <f t="shared" si="19"/>
        <v>212100</v>
      </c>
      <c r="L189" s="74">
        <f t="shared" si="19"/>
        <v>238500</v>
      </c>
      <c r="M189" s="74">
        <f t="shared" si="19"/>
        <v>53000</v>
      </c>
      <c r="N189" s="74">
        <f t="shared" si="19"/>
        <v>26600</v>
      </c>
      <c r="O189" s="74">
        <f t="shared" si="19"/>
        <v>189500</v>
      </c>
      <c r="P189" s="74">
        <f t="shared" si="19"/>
        <v>189500</v>
      </c>
      <c r="Q189" s="74">
        <f t="shared" si="19"/>
        <v>189500</v>
      </c>
      <c r="R189" s="74">
        <f t="shared" si="19"/>
        <v>155800</v>
      </c>
      <c r="S189" s="74">
        <f t="shared" si="19"/>
        <v>1254500</v>
      </c>
    </row>
    <row r="190" spans="1:19" ht="13.5" thickBot="1">
      <c r="A190" s="80"/>
      <c r="B190" s="81"/>
      <c r="C190" s="81"/>
      <c r="D190" s="81"/>
      <c r="E190" s="81"/>
      <c r="F190" s="82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4"/>
    </row>
    <row r="191" spans="1:19" ht="12.75">
      <c r="A191" s="67"/>
      <c r="B191" s="68"/>
      <c r="C191" s="68"/>
      <c r="D191" s="68"/>
      <c r="E191" s="68"/>
      <c r="F191" s="69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1"/>
    </row>
    <row r="192" spans="1:19" ht="12.75">
      <c r="A192" s="72"/>
      <c r="B192" s="73"/>
      <c r="C192" s="73"/>
      <c r="D192" s="73"/>
      <c r="E192" s="73"/>
      <c r="F192" s="74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6"/>
    </row>
    <row r="193" spans="1:19" ht="12.75">
      <c r="A193" s="72"/>
      <c r="B193" s="77" t="s">
        <v>141</v>
      </c>
      <c r="C193" s="77"/>
      <c r="D193" s="77"/>
      <c r="E193" s="77"/>
      <c r="F193" s="78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6"/>
    </row>
    <row r="194" spans="1:19" ht="12.75">
      <c r="A194" s="72"/>
      <c r="B194" s="73"/>
      <c r="C194" s="73"/>
      <c r="D194" s="73"/>
      <c r="E194" s="73"/>
      <c r="F194" s="74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6"/>
    </row>
    <row r="195" spans="1:19" ht="12.75">
      <c r="A195" s="72">
        <v>211</v>
      </c>
      <c r="B195" s="79" t="s">
        <v>18</v>
      </c>
      <c r="C195" s="79"/>
      <c r="D195" s="73"/>
      <c r="E195" s="73"/>
      <c r="F195" s="74">
        <v>43500</v>
      </c>
      <c r="G195" s="75"/>
      <c r="H195" s="75"/>
      <c r="I195" s="75"/>
      <c r="J195" s="75"/>
      <c r="K195" s="75">
        <v>6700</v>
      </c>
      <c r="L195" s="75">
        <v>7500</v>
      </c>
      <c r="M195" s="75">
        <v>1700</v>
      </c>
      <c r="N195" s="75">
        <v>900</v>
      </c>
      <c r="O195" s="75">
        <v>6700</v>
      </c>
      <c r="P195" s="75">
        <v>6700</v>
      </c>
      <c r="Q195" s="75">
        <v>6700</v>
      </c>
      <c r="R195" s="75">
        <v>6600</v>
      </c>
      <c r="S195" s="76">
        <f>SUM(K195:R195)</f>
        <v>43500</v>
      </c>
    </row>
    <row r="196" spans="1:19" ht="12.75">
      <c r="A196" s="72"/>
      <c r="B196" s="73"/>
      <c r="C196" s="73"/>
      <c r="D196" s="73"/>
      <c r="E196" s="73"/>
      <c r="F196" s="74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6"/>
    </row>
    <row r="197" spans="1:19" ht="12.75">
      <c r="A197" s="72">
        <v>213</v>
      </c>
      <c r="B197" s="79" t="s">
        <v>109</v>
      </c>
      <c r="C197" s="79"/>
      <c r="D197" s="79"/>
      <c r="E197" s="73"/>
      <c r="F197" s="74">
        <v>13200</v>
      </c>
      <c r="G197" s="75"/>
      <c r="H197" s="75"/>
      <c r="I197" s="75"/>
      <c r="J197" s="75"/>
      <c r="K197" s="75">
        <v>2200</v>
      </c>
      <c r="L197" s="75">
        <v>2300</v>
      </c>
      <c r="M197" s="75">
        <v>500</v>
      </c>
      <c r="N197" s="75">
        <v>200</v>
      </c>
      <c r="O197" s="75">
        <v>2000</v>
      </c>
      <c r="P197" s="75">
        <v>2000</v>
      </c>
      <c r="Q197" s="75">
        <v>2000</v>
      </c>
      <c r="R197" s="75">
        <v>2000</v>
      </c>
      <c r="S197" s="76">
        <f>SUM(K197:R197)</f>
        <v>13200</v>
      </c>
    </row>
    <row r="198" spans="1:19" ht="12.75">
      <c r="A198" s="72"/>
      <c r="B198" s="73"/>
      <c r="C198" s="73"/>
      <c r="D198" s="73"/>
      <c r="E198" s="73"/>
      <c r="F198" s="74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6"/>
    </row>
    <row r="199" spans="1:19" ht="12.75">
      <c r="A199" s="72"/>
      <c r="B199" s="73" t="s">
        <v>126</v>
      </c>
      <c r="C199" s="73"/>
      <c r="D199" s="73"/>
      <c r="E199" s="73"/>
      <c r="F199" s="74">
        <f>F195+F197</f>
        <v>56700</v>
      </c>
      <c r="G199" s="74">
        <f aca="true" t="shared" si="20" ref="G199:S199">G195+G197</f>
        <v>0</v>
      </c>
      <c r="H199" s="74">
        <f t="shared" si="20"/>
        <v>0</v>
      </c>
      <c r="I199" s="74">
        <f t="shared" si="20"/>
        <v>0</v>
      </c>
      <c r="J199" s="74">
        <f t="shared" si="20"/>
        <v>0</v>
      </c>
      <c r="K199" s="74">
        <f t="shared" si="20"/>
        <v>8900</v>
      </c>
      <c r="L199" s="74">
        <f t="shared" si="20"/>
        <v>9800</v>
      </c>
      <c r="M199" s="74">
        <f t="shared" si="20"/>
        <v>2200</v>
      </c>
      <c r="N199" s="74">
        <f t="shared" si="20"/>
        <v>1100</v>
      </c>
      <c r="O199" s="74">
        <f t="shared" si="20"/>
        <v>8700</v>
      </c>
      <c r="P199" s="74">
        <f t="shared" si="20"/>
        <v>8700</v>
      </c>
      <c r="Q199" s="74">
        <f t="shared" si="20"/>
        <v>8700</v>
      </c>
      <c r="R199" s="74">
        <f t="shared" si="20"/>
        <v>8600</v>
      </c>
      <c r="S199" s="74">
        <f t="shared" si="20"/>
        <v>56700</v>
      </c>
    </row>
    <row r="200" spans="1:19" ht="13.5" thickBot="1">
      <c r="A200" s="80"/>
      <c r="B200" s="81"/>
      <c r="C200" s="81"/>
      <c r="D200" s="81"/>
      <c r="E200" s="81"/>
      <c r="F200" s="82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4"/>
    </row>
    <row r="201" spans="1:19" ht="13.5" thickBot="1">
      <c r="A201" s="89"/>
      <c r="B201" s="90"/>
      <c r="C201" s="90"/>
      <c r="D201" s="90"/>
      <c r="E201" s="90" t="s">
        <v>138</v>
      </c>
      <c r="F201" s="91">
        <f>F181+F189+F199</f>
        <v>1528200</v>
      </c>
      <c r="G201" s="91">
        <f aca="true" t="shared" si="21" ref="G201:S201">G181+G189+G199</f>
        <v>0</v>
      </c>
      <c r="H201" s="91">
        <f t="shared" si="21"/>
        <v>0</v>
      </c>
      <c r="I201" s="91">
        <f t="shared" si="21"/>
        <v>0</v>
      </c>
      <c r="J201" s="91">
        <f t="shared" si="21"/>
        <v>24500</v>
      </c>
      <c r="K201" s="91">
        <f t="shared" si="21"/>
        <v>245500</v>
      </c>
      <c r="L201" s="91">
        <f t="shared" si="21"/>
        <v>272800</v>
      </c>
      <c r="M201" s="91">
        <f t="shared" si="21"/>
        <v>79700</v>
      </c>
      <c r="N201" s="91">
        <f t="shared" si="21"/>
        <v>52200</v>
      </c>
      <c r="O201" s="91">
        <f t="shared" si="21"/>
        <v>222700</v>
      </c>
      <c r="P201" s="91">
        <f t="shared" si="21"/>
        <v>222700</v>
      </c>
      <c r="Q201" s="91">
        <f t="shared" si="21"/>
        <v>222700</v>
      </c>
      <c r="R201" s="91">
        <f t="shared" si="21"/>
        <v>185400</v>
      </c>
      <c r="S201" s="91">
        <f t="shared" si="21"/>
        <v>1528200</v>
      </c>
    </row>
    <row r="203" spans="8:15" ht="12.75">
      <c r="H203" s="106"/>
      <c r="I203" s="106"/>
      <c r="J203" s="106"/>
      <c r="K203" s="57" t="s">
        <v>127</v>
      </c>
      <c r="L203" s="57" t="s">
        <v>128</v>
      </c>
      <c r="M203" s="57" t="s">
        <v>129</v>
      </c>
      <c r="N203" s="57" t="s">
        <v>130</v>
      </c>
      <c r="O203" s="58" t="s">
        <v>131</v>
      </c>
    </row>
    <row r="204" spans="8:15" ht="12.75">
      <c r="H204" s="107" t="s">
        <v>132</v>
      </c>
      <c r="I204" s="107"/>
      <c r="J204" s="107"/>
      <c r="K204" s="59">
        <f>G106+H106+I106</f>
        <v>1870442</v>
      </c>
      <c r="L204" s="59">
        <f>J106+K106+L106</f>
        <v>1695748</v>
      </c>
      <c r="M204" s="59">
        <f>M106+N106+O106</f>
        <v>694047</v>
      </c>
      <c r="N204" s="59">
        <f>P106+Q106+R106</f>
        <v>1255560</v>
      </c>
      <c r="O204" s="60">
        <f>SUM(K204:N204)</f>
        <v>5515797</v>
      </c>
    </row>
    <row r="205" spans="8:15" ht="12.75">
      <c r="H205" s="106" t="s">
        <v>133</v>
      </c>
      <c r="I205" s="106"/>
      <c r="J205" s="106"/>
      <c r="K205" s="59">
        <f>G125+H125+I125</f>
        <v>4838949</v>
      </c>
      <c r="L205" s="59">
        <f>J125+K125+L125</f>
        <v>8545117</v>
      </c>
      <c r="M205" s="59">
        <f>M125+N125+O125</f>
        <v>5337267</v>
      </c>
      <c r="N205" s="59">
        <f>P125+Q125+R125</f>
        <v>4023054</v>
      </c>
      <c r="O205" s="60">
        <f>K205+L205+M205+N205</f>
        <v>22744387</v>
      </c>
    </row>
    <row r="206" spans="8:15" ht="12.75">
      <c r="H206" s="107" t="s">
        <v>134</v>
      </c>
      <c r="I206" s="107"/>
      <c r="J206" s="107"/>
      <c r="K206" s="59">
        <f>G138+H138+I138</f>
        <v>352987</v>
      </c>
      <c r="L206" s="59">
        <f>J138+K138+L138</f>
        <v>292358</v>
      </c>
      <c r="M206" s="59">
        <f>M138+N138+O138</f>
        <v>193147</v>
      </c>
      <c r="N206" s="59">
        <f>P138+Q138+R138</f>
        <v>408108</v>
      </c>
      <c r="O206" s="60">
        <f>SUM(K206:N206)</f>
        <v>1246600</v>
      </c>
    </row>
    <row r="207" spans="8:15" ht="12.75">
      <c r="H207" s="106"/>
      <c r="I207" s="106"/>
      <c r="J207" s="106"/>
      <c r="K207" s="57"/>
      <c r="L207" s="57"/>
      <c r="M207" s="57"/>
      <c r="N207" s="57"/>
      <c r="O207" s="58"/>
    </row>
    <row r="208" spans="8:15" ht="12.75">
      <c r="H208" s="107" t="s">
        <v>135</v>
      </c>
      <c r="I208" s="107"/>
      <c r="J208" s="107"/>
      <c r="K208" s="59">
        <v>0</v>
      </c>
      <c r="L208" s="59">
        <v>66950</v>
      </c>
      <c r="M208" s="59">
        <v>0</v>
      </c>
      <c r="N208" s="59">
        <v>0</v>
      </c>
      <c r="O208" s="60">
        <f>SUM(K208:N208)</f>
        <v>66950</v>
      </c>
    </row>
    <row r="209" spans="8:15" ht="12.75">
      <c r="H209" s="106"/>
      <c r="I209" s="106"/>
      <c r="J209" s="106"/>
      <c r="K209" s="61"/>
      <c r="L209" s="61"/>
      <c r="M209" s="61"/>
      <c r="N209" s="61"/>
      <c r="O209" s="60"/>
    </row>
    <row r="210" spans="8:15" ht="12.75">
      <c r="H210" s="107" t="s">
        <v>136</v>
      </c>
      <c r="I210" s="107"/>
      <c r="J210" s="107"/>
      <c r="K210" s="59"/>
      <c r="L210" s="59"/>
      <c r="M210" s="59"/>
      <c r="N210" s="59"/>
      <c r="O210" s="60">
        <v>542130</v>
      </c>
    </row>
    <row r="211" spans="8:15" ht="12.75">
      <c r="H211" s="108"/>
      <c r="I211" s="109"/>
      <c r="J211" s="110"/>
      <c r="K211" s="61"/>
      <c r="L211" s="61"/>
      <c r="M211" s="61"/>
      <c r="N211" s="61"/>
      <c r="O211" s="60"/>
    </row>
    <row r="212" spans="8:15" ht="12.75">
      <c r="H212" s="107" t="s">
        <v>137</v>
      </c>
      <c r="I212" s="107"/>
      <c r="J212" s="107"/>
      <c r="K212" s="59"/>
      <c r="L212" s="59">
        <v>148376</v>
      </c>
      <c r="M212" s="59"/>
      <c r="N212" s="59"/>
      <c r="O212" s="60">
        <f>L212</f>
        <v>148376</v>
      </c>
    </row>
    <row r="213" spans="8:15" ht="12.75">
      <c r="H213" s="111" t="s">
        <v>138</v>
      </c>
      <c r="I213" s="112"/>
      <c r="J213" s="113"/>
      <c r="K213" s="59"/>
      <c r="L213" s="59"/>
      <c r="M213" s="59"/>
      <c r="N213" s="59"/>
      <c r="O213" s="60">
        <f>SUM(O201:O212)</f>
        <v>30486940</v>
      </c>
    </row>
    <row r="214" ht="12.75">
      <c r="Q214" t="s">
        <v>139</v>
      </c>
    </row>
    <row r="215" ht="12.75">
      <c r="Q215" s="62">
        <f>O204+O205+O206+O208+F159+F166+17500</f>
        <v>30274364</v>
      </c>
    </row>
  </sheetData>
  <mergeCells count="20">
    <mergeCell ref="H210:J210"/>
    <mergeCell ref="H211:J211"/>
    <mergeCell ref="H212:J212"/>
    <mergeCell ref="H213:J213"/>
    <mergeCell ref="H206:J206"/>
    <mergeCell ref="H207:J207"/>
    <mergeCell ref="H208:J208"/>
    <mergeCell ref="H209:J209"/>
    <mergeCell ref="B164:E164"/>
    <mergeCell ref="H203:J203"/>
    <mergeCell ref="H204:J204"/>
    <mergeCell ref="H205:J205"/>
    <mergeCell ref="B99:E99"/>
    <mergeCell ref="B108:E108"/>
    <mergeCell ref="B140:E140"/>
    <mergeCell ref="B157:E157"/>
    <mergeCell ref="A1:F1"/>
    <mergeCell ref="A2:F2"/>
    <mergeCell ref="B4:E4"/>
    <mergeCell ref="B66:E66"/>
  </mergeCells>
  <printOptions/>
  <pageMargins left="0.75" right="0.75" top="1" bottom="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777</cp:lastModifiedBy>
  <cp:lastPrinted>2013-03-07T05:36:17Z</cp:lastPrinted>
  <dcterms:created xsi:type="dcterms:W3CDTF">1996-10-08T23:32:33Z</dcterms:created>
  <dcterms:modified xsi:type="dcterms:W3CDTF">2013-05-20T07:15:06Z</dcterms:modified>
  <cp:category/>
  <cp:version/>
  <cp:contentType/>
  <cp:contentStatus/>
</cp:coreProperties>
</file>