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480" windowHeight="11640" activeTab="0"/>
  </bookViews>
  <sheets>
    <sheet name="Отчет" sheetId="1" r:id="rId1"/>
    <sheet name="Выгрузка" sheetId="2" r:id="rId2"/>
  </sheets>
  <definedNames>
    <definedName name="BACC">'Отчет'!$V$131</definedName>
    <definedName name="BDAY">'Отчет'!$B$141</definedName>
    <definedName name="BDIR">'Отчет'!$V$128</definedName>
    <definedName name="BMONTH">'Отчет'!$E$141</definedName>
    <definedName name="BYEAR">'Отчет'!$R$141</definedName>
    <definedName name="CDATE">'Отчет'!$CU$4</definedName>
    <definedName name="CGLAVA">'Отчет'!$CU$9</definedName>
    <definedName name="COKATO">'Отчет'!$CU$7</definedName>
    <definedName name="COKPO1">'Отчет'!$CU$5</definedName>
    <definedName name="COKPO2">'Отчет'!$CU$8</definedName>
    <definedName name="HAGENT1">'Отчет'!$V$6</definedName>
    <definedName name="HAGENT2">'Отчет'!$V$8</definedName>
    <definedName name="HDAY">'Отчет'!$AI$4</definedName>
    <definedName name="HMONTH">'Отчет'!$AL$4</definedName>
    <definedName name="HYEAR">'Отчет'!$BB$4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TH_PAGE">'Отчет'!#REF!</definedName>
    <definedName name="THEAD">'Отчет'!#REF!</definedName>
    <definedName name="THEAD.1">'Отчет'!$13:$15</definedName>
    <definedName name="THEAD.2">'Отчет'!$35:$37</definedName>
    <definedName name="THEAD.3">'Отчет'!$63:$65</definedName>
    <definedName name="THEAD.4">'Отчет'!$90:$92</definedName>
    <definedName name="THEAD.5">'Отчет'!$113:$115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'Отчет'!$29:$29</definedName>
    <definedName name="TLINE1.15">'Отчет'!$30:$30</definedName>
    <definedName name="TLINE1.16">'Отчет'!$31:$31</definedName>
    <definedName name="TLINE1.17">'Отчет'!$32:$32</definedName>
    <definedName name="TLINE1.18">'Отчет'!$33:$33</definedName>
    <definedName name="TLINE1.19">'Отчет'!$34:$34</definedName>
    <definedName name="TLINE1.2">'Отчет'!$17:$17</definedName>
    <definedName name="TLINE1.20">'Отчет'!$38:$38</definedName>
    <definedName name="TLINE1.21">'Отчет'!$39:$39</definedName>
    <definedName name="TLINE1.22">'Отчет'!$40:$40</definedName>
    <definedName name="TLINE1.23">'Отчет'!$41:$41</definedName>
    <definedName name="TLINE1.24">'Отчет'!$42:$42</definedName>
    <definedName name="TLINE1.25">'Отчет'!$43:$43</definedName>
    <definedName name="TLINE1.26">'Отчет'!$44:$44</definedName>
    <definedName name="TLINE1.27">'Отчет'!$45:$45</definedName>
    <definedName name="TLINE1.28">'Отчет'!$46:$46</definedName>
    <definedName name="TLINE1.29">'Отчет'!$47:$47</definedName>
    <definedName name="TLINE1.3">'Отчет'!$18:$18</definedName>
    <definedName name="TLINE1.30">'Отчет'!$48:$48</definedName>
    <definedName name="TLINE1.31">'Отчет'!$49:$49</definedName>
    <definedName name="TLINE1.32">'Отчет'!$50:$50</definedName>
    <definedName name="TLINE1.33">'Отчет'!$51:$51</definedName>
    <definedName name="TLINE1.34">'Отчет'!$52:$52</definedName>
    <definedName name="TLINE1.35">'Отчет'!$53:$53</definedName>
    <definedName name="TLINE1.36">'Отчет'!$54:$54</definedName>
    <definedName name="TLINE1.37">'Отчет'!$55:$55</definedName>
    <definedName name="TLINE1.38">'Отчет'!$56:$56</definedName>
    <definedName name="TLINE1.39">'Отчет'!$57:$57</definedName>
    <definedName name="TLINE1.4">'Отчет'!$19:$19</definedName>
    <definedName name="TLINE1.40">'Отчет'!$58:$58</definedName>
    <definedName name="TLINE1.41">'Отчет'!$59:$59</definedName>
    <definedName name="TLINE1.42">'Отчет'!$60:$60</definedName>
    <definedName name="TLINE1.43">'Отчет'!$61:$61</definedName>
    <definedName name="TLINE1.44">'Отчет'!$62:$62</definedName>
    <definedName name="TLINE1.45">'Отчет'!$66:$66</definedName>
    <definedName name="TLINE1.46">'Отчет'!$67:$67</definedName>
    <definedName name="TLINE1.47">'Отчет'!$68:$68</definedName>
    <definedName name="TLINE1.48">'Отчет'!$69:$69</definedName>
    <definedName name="TLINE1.49">'Отчет'!$70:$70</definedName>
    <definedName name="TLINE1.5">'Отчет'!$20:$20</definedName>
    <definedName name="TLINE1.50">'Отчет'!$71:$71</definedName>
    <definedName name="TLINE1.51">'Отчет'!$72:$72</definedName>
    <definedName name="TLINE1.52">'Отчет'!$73:$73</definedName>
    <definedName name="TLINE1.53">'Отчет'!$74:$74</definedName>
    <definedName name="TLINE1.54">'Отчет'!$75:$75</definedName>
    <definedName name="TLINE1.55">'Отчет'!$76:$76</definedName>
    <definedName name="TLINE1.56">'Отчет'!$77:$77</definedName>
    <definedName name="TLINE1.57">'Отчет'!$78:$78</definedName>
    <definedName name="TLINE1.58">'Отчет'!$79:$79</definedName>
    <definedName name="TLINE1.59">'Отчет'!$80:$80</definedName>
    <definedName name="TLINE1.6">'Отчет'!$21:$21</definedName>
    <definedName name="TLINE1.60">'Отчет'!$81:$81</definedName>
    <definedName name="TLINE1.61">'Отчет'!$82:$82</definedName>
    <definedName name="TLINE1.62">'Отчет'!$83:$83</definedName>
    <definedName name="TLINE1.63">'Отчет'!$84:$84</definedName>
    <definedName name="TLINE1.64">'Отчет'!$85:$85</definedName>
    <definedName name="TLINE1.65">'Отчет'!$86:$86</definedName>
    <definedName name="TLINE1.66">'Отчет'!$87:$87</definedName>
    <definedName name="TLINE1.67">'Отчет'!$88:$88</definedName>
    <definedName name="TLINE1.68">'Отчет'!$89:$89</definedName>
    <definedName name="TLINE1.69">'Отчет'!$93:$93</definedName>
    <definedName name="TLINE1.7">'Отчет'!$22:$22</definedName>
    <definedName name="TLINE1.70">'Отчет'!$94:$94</definedName>
    <definedName name="TLINE1.71">'Отчет'!$95:$95</definedName>
    <definedName name="TLINE1.72">'Отчет'!$96:$96</definedName>
    <definedName name="TLINE1.73">'Отчет'!$97:$97</definedName>
    <definedName name="TLINE1.74">'Отчет'!$98:$98</definedName>
    <definedName name="TLINE1.75">'Отчет'!$99:$99</definedName>
    <definedName name="TLINE1.76">'Отчет'!$100:$100</definedName>
    <definedName name="TLINE1.77">'Отчет'!$101:$101</definedName>
    <definedName name="TLINE1.78">'Отчет'!$102:$102</definedName>
    <definedName name="TLINE1.79">'Отчет'!$103:$103</definedName>
    <definedName name="TLINE1.8">'Отчет'!$23:$23</definedName>
    <definedName name="TLINE1.80">'Отчет'!$104:$104</definedName>
    <definedName name="TLINE1.81">'Отчет'!$105:$105</definedName>
    <definedName name="TLINE1.82">'Отчет'!$106:$106</definedName>
    <definedName name="TLINE1.83">'Отчет'!$107:$107</definedName>
    <definedName name="TLINE1.84">'Отчет'!$108:$108</definedName>
    <definedName name="TLINE1.85">'Отчет'!$109:$109</definedName>
    <definedName name="TLINE1.86">'Отчет'!$110:$110</definedName>
    <definedName name="TLINE1.87">'Отчет'!$111:$111</definedName>
    <definedName name="TLINE1.88">'Отчет'!$112:$112</definedName>
    <definedName name="TLINE1.89">'Отчет'!$116:$116</definedName>
    <definedName name="TLINE1.9">'Отчет'!$24:$24</definedName>
    <definedName name="TLINE1.90">'Отчет'!$117:$117</definedName>
    <definedName name="TLINE1.91">'Отчет'!$118:$118</definedName>
    <definedName name="TLINE1.92">'Отчет'!$119:$119</definedName>
    <definedName name="TLINE1.93">'Отчет'!$120:$120</definedName>
    <definedName name="TLINE1.94">'Отчет'!$121:$121</definedName>
    <definedName name="TLINE1.95">'Отчет'!$122:$122</definedName>
    <definedName name="TLINE1.96">'Отчет'!$123:$123</definedName>
    <definedName name="TLINE1.97">'Отчет'!$124:$124</definedName>
    <definedName name="TLINE1.98">'Отчет'!$125:$125</definedName>
    <definedName name="txt_fileName">'Выгрузка'!$E$4</definedName>
    <definedName name="Конец">'Отчет'!$CQ$126</definedName>
    <definedName name="МФБухгалтер">'Выгрузка'!$D$10</definedName>
    <definedName name="МФГлавБух">'Выгрузка'!$D$9</definedName>
    <definedName name="МФДатаПо">'Выгрузка'!$D$6</definedName>
    <definedName name="МФДолжность">'Выгрузка'!$D$14</definedName>
    <definedName name="МФДолжностьУполЛиц">'Выгрузка'!$D$12</definedName>
    <definedName name="МФИсполнитель">'Выгрузка'!$D$13</definedName>
    <definedName name="МФИСТ">'Выгрузка'!$D$7</definedName>
    <definedName name="МФПРД">'Выгрузка'!$D$5</definedName>
    <definedName name="МФРуководитель">'Выгрузка'!$D$8</definedName>
    <definedName name="МФРуководительУполЛиц">'Выгрузка'!$D$11</definedName>
    <definedName name="МФРуководительФЭС">'Выгрузка'!#REF!</definedName>
    <definedName name="МФТелефон">'Выгрузка'!$D$15</definedName>
  </definedNames>
  <calcPr fullCalcOnLoad="1"/>
</workbook>
</file>

<file path=xl/sharedStrings.xml><?xml version="1.0" encoding="utf-8"?>
<sst xmlns="http://schemas.openxmlformats.org/spreadsheetml/2006/main" count="519" uniqueCount="339">
  <si>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</si>
  <si>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</si>
  <si>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</si>
  <si>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</si>
  <si>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</si>
  <si>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</si>
  <si>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</si>
  <si>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</si>
  <si>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</si>
  <si>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</si>
  <si>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</si>
  <si>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</si>
  <si>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</si>
  <si>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</si>
  <si>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</si>
  <si>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</si>
  <si>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</si>
  <si>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</si>
  <si>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</si>
  <si>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</si>
  <si>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</si>
  <si>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</si>
  <si>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 xml:space="preserve">по ОКАТО 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</si>
  <si>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</si>
  <si>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</si>
  <si>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</si>
  <si>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</si>
  <si>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</si>
  <si>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</si>
  <si>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</si>
  <si>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</si>
  <si>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</si>
  <si>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</si>
  <si>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</si>
  <si>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О ФИНАНСОВЫХ РЕЗУЛЬТАТАХ ДЕЯТЕЛЬНОСТИ УЧРЕЖДЕНИЯ</t>
  </si>
  <si>
    <t>годовая</t>
  </si>
  <si>
    <t>Код
анали-
тики</t>
  </si>
  <si>
    <t>Деятельность
с целевыми
средствами</t>
  </si>
  <si>
    <t>Деятельность
по оказанию
услуг (работ)</t>
  </si>
  <si>
    <t>Средства
во временном
распоряжении</t>
  </si>
  <si>
    <t>Итого</t>
  </si>
  <si>
    <t xml:space="preserve">Папка выгрузки: 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</si>
  <si>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</si>
  <si>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</si>
  <si>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</si>
  <si>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</si>
  <si>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</si>
  <si>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Центр.бух.: </t>
  </si>
  <si>
    <t xml:space="preserve">Должность: </t>
  </si>
  <si>
    <t xml:space="preserve">Исполнитель: </t>
  </si>
  <si>
    <t xml:space="preserve">Телефон: </t>
  </si>
  <si>
    <t>Формат выходных файлов</t>
  </si>
  <si>
    <t>FFF     P     VV .  TXT</t>
  </si>
  <si>
    <t>Расширение файла</t>
  </si>
  <si>
    <t>Номер версии отчетной формы</t>
  </si>
  <si>
    <t>Код периодичности:
M – месячная (шрифт лат.)
Q- квартальная (шрифт лат.) ( на 1 апреля, 1 июля и 1 октября)
Y – годовая (шрифт лат.) (на 1 января).</t>
  </si>
  <si>
    <t>FFF или FFFF – 3-х или 4-значный код отчетной формы
(см. Таблица 1, графа 1)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</si>
  <si>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</si>
  <si>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</si>
  <si>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</si>
  <si>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</si>
  <si>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</si>
  <si>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</si>
  <si>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</si>
  <si>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</si>
  <si>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</si>
  <si>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</si>
  <si>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</si>
  <si>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</si>
  <si>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#&amp;</t>
  </si>
  <si>
    <t>Руководитель=&lt;c name="МФРуководитель"/&gt;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</si>
  <si>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</si>
  <si>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</si>
  <si>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</si>
  <si>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</si>
  <si>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</si>
  <si>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</si>
  <si>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</si>
  <si>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</si>
  <si>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КОДФ=321</t>
  </si>
  <si>
    <t>ППО=ПАРУС 8 Бухгалтерия</t>
  </si>
  <si>
    <t xml:space="preserve">  &lt;area nameLT ="AQ15" nameRB = "Конец" TypeValue = "1" StartStr = "2"/&gt;</t>
  </si>
  <si>
    <t>&lt;set page="Отчет" tblEmptyCell="0.00"/&gt;</t>
  </si>
  <si>
    <t xml:space="preserve">Гл.бух.: </t>
  </si>
  <si>
    <t>Гл.бух.=&lt;c name="МФГлавБух"/&gt;</t>
  </si>
  <si>
    <t>(телефон, e-mail)</t>
  </si>
  <si>
    <t>01</t>
  </si>
  <si>
    <t>Января</t>
  </si>
  <si>
    <t>13</t>
  </si>
  <si>
    <t>МУ "ЦБ по обслуживанию  учреждений   Коломенского района"</t>
  </si>
  <si>
    <t>68153614</t>
  </si>
  <si>
    <t>46222834001</t>
  </si>
  <si>
    <t>Сикачев  Н. Н.</t>
  </si>
  <si>
    <t>Рыбалка С. А.</t>
  </si>
  <si>
    <t>06</t>
  </si>
  <si>
    <t>Февраля</t>
  </si>
  <si>
    <t>Доходы (стр.030 + стр.040 + стр.050 + стр.060 + стр.090 + стр.100 + стр.110)</t>
  </si>
  <si>
    <t>1</t>
  </si>
  <si>
    <t>010</t>
  </si>
  <si>
    <t>100</t>
  </si>
  <si>
    <t xml:space="preserve">  Доходы от собственности</t>
  </si>
  <si>
    <t>030</t>
  </si>
  <si>
    <t>120</t>
  </si>
  <si>
    <t xml:space="preserve">  Доходы от оказания платных услуг (работ)</t>
  </si>
  <si>
    <t>040</t>
  </si>
  <si>
    <t>130</t>
  </si>
  <si>
    <t xml:space="preserve">  Доходы от штрафов, пени, иных сумм принудительного изъятия</t>
  </si>
  <si>
    <t>050</t>
  </si>
  <si>
    <t>140</t>
  </si>
  <si>
    <t xml:space="preserve">  Безвозмездные поступления от бюджетов</t>
  </si>
  <si>
    <t>060</t>
  </si>
  <si>
    <t>150</t>
  </si>
  <si>
    <t xml:space="preserve">    в том числе:
    поступления от наднациональных организаций и правительств иностранных государств</t>
  </si>
  <si>
    <t>061</t>
  </si>
  <si>
    <t>152</t>
  </si>
  <si>
    <t xml:space="preserve">    поступления от международных финансовых организаций</t>
  </si>
  <si>
    <t>062</t>
  </si>
  <si>
    <t>153</t>
  </si>
  <si>
    <t xml:space="preserve">  Доходы от операций с активами</t>
  </si>
  <si>
    <t>090</t>
  </si>
  <si>
    <t>170</t>
  </si>
  <si>
    <t xml:space="preserve">    в том числе:
    доходы от переоценки активов</t>
  </si>
  <si>
    <t>091</t>
  </si>
  <si>
    <t>171</t>
  </si>
  <si>
    <t xml:space="preserve">    доходы от реализации активов</t>
  </si>
  <si>
    <t>092</t>
  </si>
  <si>
    <t>172</t>
  </si>
  <si>
    <t xml:space="preserve">      из них:
      доходы от реализации нефинансовых активов</t>
  </si>
  <si>
    <t>093</t>
  </si>
  <si>
    <t xml:space="preserve">      доходы от реализации финансовых активов</t>
  </si>
  <si>
    <t>096</t>
  </si>
  <si>
    <t xml:space="preserve">    чрезвычайные доходы от операций с активами</t>
  </si>
  <si>
    <t>099</t>
  </si>
  <si>
    <t>173</t>
  </si>
  <si>
    <t xml:space="preserve">  Прочие доходы</t>
  </si>
  <si>
    <t>180</t>
  </si>
  <si>
    <t xml:space="preserve">    в том числе:
    по субсидии на выполнение государственного (муниципального) задания</t>
  </si>
  <si>
    <t>101</t>
  </si>
  <si>
    <t xml:space="preserve">    по субсидиям на иные цели</t>
  </si>
  <si>
    <t>102</t>
  </si>
  <si>
    <t xml:space="preserve">    по бюджетным инвестициям</t>
  </si>
  <si>
    <t>103</t>
  </si>
  <si>
    <t xml:space="preserve">    иные прочие доходы</t>
  </si>
  <si>
    <t>104</t>
  </si>
  <si>
    <t xml:space="preserve">  Доходы будущих периодов</t>
  </si>
  <si>
    <t>110</t>
  </si>
  <si>
    <t>Форма 0503721  с.2</t>
  </si>
  <si>
    <t>Расходы (стр.160 + стр.170 + стр.190 + стр.210 + стр.230 + стр.240 + стр.250 + стр.260 + стр.290)</t>
  </si>
  <si>
    <t>200</t>
  </si>
  <si>
    <t xml:space="preserve">  Оплата труда и начисления на выплаты по оплате труда</t>
  </si>
  <si>
    <t>160</t>
  </si>
  <si>
    <t>210</t>
  </si>
  <si>
    <t xml:space="preserve">    в том числе:
    заработная плата</t>
  </si>
  <si>
    <t>161</t>
  </si>
  <si>
    <t>211</t>
  </si>
  <si>
    <t xml:space="preserve">    прочие выплаты</t>
  </si>
  <si>
    <t>162</t>
  </si>
  <si>
    <t>212</t>
  </si>
  <si>
    <t xml:space="preserve">    начисления на выплаты по оплате труда</t>
  </si>
  <si>
    <t>163</t>
  </si>
  <si>
    <t>213</t>
  </si>
  <si>
    <t xml:space="preserve">  Приобретение работ, услуг</t>
  </si>
  <si>
    <t>220</t>
  </si>
  <si>
    <t xml:space="preserve">    в том числе:
    услуги связи</t>
  </si>
  <si>
    <t>221</t>
  </si>
  <si>
    <t xml:space="preserve">    транспортные услуги</t>
  </si>
  <si>
    <t>222</t>
  </si>
  <si>
    <t xml:space="preserve">    коммунальные услуги</t>
  </si>
  <si>
    <t>223</t>
  </si>
  <si>
    <t xml:space="preserve">    арендная плата за пользование имуществом</t>
  </si>
  <si>
    <t>174</t>
  </si>
  <si>
    <t>224</t>
  </si>
  <si>
    <t xml:space="preserve">    работы, услуги по содержанию имущества</t>
  </si>
  <si>
    <t>175</t>
  </si>
  <si>
    <t>225</t>
  </si>
  <si>
    <t xml:space="preserve">    прочие работы, услуги</t>
  </si>
  <si>
    <t>176</t>
  </si>
  <si>
    <t>226</t>
  </si>
  <si>
    <t xml:space="preserve">  Обслуживание долговых обязательств</t>
  </si>
  <si>
    <t>190</t>
  </si>
  <si>
    <t>230</t>
  </si>
  <si>
    <t xml:space="preserve">    в том числе:
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</si>
  <si>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</si>
  <si>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</si>
  <si>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нерезидентами</t>
  </si>
  <si>
    <t>192</t>
  </si>
  <si>
    <t>232</t>
  </si>
  <si>
    <t xml:space="preserve">  Безвозмездные перечисления организациям</t>
  </si>
  <si>
    <t>240</t>
  </si>
  <si>
    <t xml:space="preserve">    в том числе:
    безвозмездные перечисления государственным и муниципальным организациям</t>
  </si>
  <si>
    <t>241</t>
  </si>
  <si>
    <t xml:space="preserve">    безвозмездные перечисления организациям, за исключением государственных и муниципальных организаций</t>
  </si>
  <si>
    <t>242</t>
  </si>
  <si>
    <t xml:space="preserve">  Безвозмездные перечисления бюджетам</t>
  </si>
  <si>
    <t>250</t>
  </si>
  <si>
    <t xml:space="preserve">    в том числе:
    перечисления наднациональным организациям и правительствам иностранных государств</t>
  </si>
  <si>
    <t>252</t>
  </si>
  <si>
    <t xml:space="preserve">    перечисления международным организациям</t>
  </si>
  <si>
    <t>233</t>
  </si>
  <si>
    <t>253</t>
  </si>
  <si>
    <t xml:space="preserve">  Социальное обеспечение</t>
  </si>
  <si>
    <t>260</t>
  </si>
  <si>
    <t xml:space="preserve">    в том числе:
    пособия по социальной помощи населению</t>
  </si>
  <si>
    <t>262</t>
  </si>
  <si>
    <t xml:space="preserve">    пенсии, пособия, выплачиваемые организациями сектора государственного управления</t>
  </si>
  <si>
    <t>243</t>
  </si>
  <si>
    <t>263</t>
  </si>
  <si>
    <t xml:space="preserve">  Прочие расходы</t>
  </si>
  <si>
    <t>290</t>
  </si>
  <si>
    <t>Форма 0503721  с.3</t>
  </si>
  <si>
    <t xml:space="preserve">  Расходы по операциям с активами</t>
  </si>
  <si>
    <t>270</t>
  </si>
  <si>
    <t xml:space="preserve">    в том числе:
    амортизация основных средств и нематериальных активов</t>
  </si>
  <si>
    <t>261</t>
  </si>
  <si>
    <t>271</t>
  </si>
  <si>
    <t xml:space="preserve">    расходование материальных запасов</t>
  </si>
  <si>
    <t>264</t>
  </si>
  <si>
    <t>272</t>
  </si>
  <si>
    <t xml:space="preserve">    чрезвычайные расходы по операциям с активами</t>
  </si>
  <si>
    <t>269</t>
  </si>
  <si>
    <t>273</t>
  </si>
  <si>
    <t>Чистый операционный результат (стр.301 - стр.302); (стр.310 + стр.380)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</si>
  <si>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</si>
  <si>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</si>
  <si>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</si>
  <si>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</si>
  <si>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</si>
  <si>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+ 370)</t>
  </si>
  <si>
    <t>310</t>
  </si>
  <si>
    <t xml:space="preserve">  Чистое поступление основных средств</t>
  </si>
  <si>
    <t>320</t>
  </si>
  <si>
    <t xml:space="preserve">    в том числе:
    увеличение стоимости основных средств</t>
  </si>
  <si>
    <t>321</t>
  </si>
  <si>
    <t xml:space="preserve">    уменьшение стоимости основных средств</t>
  </si>
  <si>
    <t>322</t>
  </si>
  <si>
    <t>410</t>
  </si>
  <si>
    <t xml:space="preserve">  Чистое поступление нематериальных активов</t>
  </si>
  <si>
    <t>330</t>
  </si>
  <si>
    <t xml:space="preserve">    в том числе:
    увеличение стоимости нематериальных активов</t>
  </si>
  <si>
    <t>331</t>
  </si>
  <si>
    <t xml:space="preserve">    уменьшение стоимости нематериальных активов</t>
  </si>
  <si>
    <t>332</t>
  </si>
  <si>
    <t>420</t>
  </si>
  <si>
    <t xml:space="preserve">  Чистое поступление непроизведенных активов</t>
  </si>
  <si>
    <t>350</t>
  </si>
  <si>
    <t xml:space="preserve">    в том числе:
    увеличение стоимости непроизведенных активов</t>
  </si>
  <si>
    <t>351</t>
  </si>
  <si>
    <t xml:space="preserve">    уменьшение стоимости непроизведенных активов</t>
  </si>
  <si>
    <t>352</t>
  </si>
  <si>
    <t>430</t>
  </si>
  <si>
    <t xml:space="preserve">  Чистое поступление материальных запасов</t>
  </si>
  <si>
    <t>360</t>
  </si>
  <si>
    <t xml:space="preserve">    в том числе:
    увеличение стоимости материальных запасов</t>
  </si>
  <si>
    <t>361</t>
  </si>
  <si>
    <t>340</t>
  </si>
  <si>
    <t xml:space="preserve">    уменьшение стоимости материальных запасов</t>
  </si>
  <si>
    <t>362</t>
  </si>
  <si>
    <t>440</t>
  </si>
  <si>
    <t xml:space="preserve">  Чистое изменение затрат на изготовление готовой продукции (работ, услуг)</t>
  </si>
  <si>
    <t>370</t>
  </si>
  <si>
    <t xml:space="preserve">    в том числе:
    увеличение затрат</t>
  </si>
  <si>
    <t>371</t>
  </si>
  <si>
    <t>X</t>
  </si>
  <si>
    <t xml:space="preserve">    уменьшение затрат</t>
  </si>
  <si>
    <t>372</t>
  </si>
  <si>
    <t>Форма 0503721  с.4</t>
  </si>
  <si>
    <t>Операции с финансовыми активами и обязательствами (стр.390 - стр.510)</t>
  </si>
  <si>
    <t>380</t>
  </si>
  <si>
    <t>Операции с финансовыми активами (стр.410 + стр.420 + стр.440 + стр.460 + стр.470 + стр.480)</t>
  </si>
  <si>
    <t>390</t>
  </si>
  <si>
    <t xml:space="preserve">  Чистое поступление средств учреждений</t>
  </si>
  <si>
    <t xml:space="preserve">    в том числе:
    поступление средств</t>
  </si>
  <si>
    <t>411</t>
  </si>
  <si>
    <t>510</t>
  </si>
  <si>
    <t xml:space="preserve">    выбытие средств</t>
  </si>
  <si>
    <t>412</t>
  </si>
  <si>
    <t>610</t>
  </si>
  <si>
    <t xml:space="preserve">  Чистое поступление ценных бумаг, кроме акций</t>
  </si>
  <si>
    <t xml:space="preserve">    в том числе:
    увеличение стоимости ценных бумаг, кроме акций</t>
  </si>
  <si>
    <t>421</t>
  </si>
  <si>
    <t>520</t>
  </si>
  <si>
    <t xml:space="preserve">    уменьшение стоимости ценных бумаг, кроме акций</t>
  </si>
  <si>
    <t>422</t>
  </si>
  <si>
    <t>620</t>
  </si>
  <si>
    <t xml:space="preserve">  Чистое поступление акций и иных форм участия в капитале</t>
  </si>
  <si>
    <t xml:space="preserve">    в том числе:
    увеличение стоимости акций и иных форм участия в капитале</t>
  </si>
  <si>
    <t>441</t>
  </si>
  <si>
    <t>530</t>
  </si>
  <si>
    <t xml:space="preserve">    уменьшение стоимости акций и иных форм участия в капитале</t>
  </si>
  <si>
    <t>442</t>
  </si>
  <si>
    <t>630</t>
  </si>
  <si>
    <t xml:space="preserve">  Чистое предоставление займов (ссуд)</t>
  </si>
  <si>
    <t>460</t>
  </si>
  <si>
    <t xml:space="preserve">    в том числе:
    увеличение задолженности по предоставленным займам (ссудам)</t>
  </si>
  <si>
    <t>461</t>
  </si>
  <si>
    <t>540</t>
  </si>
  <si>
    <t xml:space="preserve">    уменьшение задолженности по предоставленным займам (ссудам)</t>
  </si>
  <si>
    <t>462</t>
  </si>
  <si>
    <t>640</t>
  </si>
  <si>
    <t xml:space="preserve">  Чистое поступление иных финансовых активов</t>
  </si>
  <si>
    <t>470</t>
  </si>
  <si>
    <t xml:space="preserve">    в том числе:
    увеличение стоимости иных финансовых активов</t>
  </si>
  <si>
    <t>471</t>
  </si>
  <si>
    <t>550</t>
  </si>
  <si>
    <t xml:space="preserve">    уменьшение стоимости иных финансовых активов</t>
  </si>
  <si>
    <t>472</t>
  </si>
  <si>
    <t>650</t>
  </si>
  <si>
    <t xml:space="preserve">  Чистое увеличение дебиторской задолженности</t>
  </si>
  <si>
    <t>480</t>
  </si>
  <si>
    <t xml:space="preserve">    в том числе:
    увеличение дебиторской задолженности</t>
  </si>
  <si>
    <t>481</t>
  </si>
  <si>
    <t>560</t>
  </si>
  <si>
    <t xml:space="preserve">    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</si>
  <si>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</si>
  <si>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</si>
  <si>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</si>
  <si>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стр.540)</t>
  </si>
  <si>
    <t xml:space="preserve">  Чистое увеличение задолженности по привлечениям перед резидентами</t>
  </si>
  <si>
    <t xml:space="preserve">    в том числе:
    увеличение задолженности по привлечениям перед резидентами</t>
  </si>
  <si>
    <t>521</t>
  </si>
  <si>
    <t>710</t>
  </si>
  <si>
    <t xml:space="preserve">    уменьшение задолженности по привлечениям перед резидентами</t>
  </si>
  <si>
    <t>522</t>
  </si>
  <si>
    <t>810</t>
  </si>
  <si>
    <t xml:space="preserve">  Чистое увеличение задолженности по привлечениям перед нерезидентами</t>
  </si>
  <si>
    <t xml:space="preserve">    в том числе:
    увеличение задолженности по привлечениям перед нерезедентами</t>
  </si>
  <si>
    <t>531</t>
  </si>
  <si>
    <t>720</t>
  </si>
  <si>
    <t xml:space="preserve">    уменьшение задолженности по привлечениям перед нерезидентами</t>
  </si>
  <si>
    <t>532</t>
  </si>
  <si>
    <t>820</t>
  </si>
  <si>
    <t xml:space="preserve">  Чистое увеличение прочей кредиторской задолженности</t>
  </si>
  <si>
    <t xml:space="preserve">    в том числе:
    увеличение прочей кредиторской задолженности</t>
  </si>
  <si>
    <t>541</t>
  </si>
  <si>
    <t>730</t>
  </si>
  <si>
    <t xml:space="preserve">    уменьшение прочей кредиторской задолженности</t>
  </si>
  <si>
    <t>542</t>
  </si>
  <si>
    <t>830</t>
  </si>
  <si>
    <t>МОУ Непецинская ср.общеобр.школа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</si>
</sst>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;\ \-\ #,##0.00;"/>
    <numFmt numFmtId="166" formatCode="#"/>
  </numFmts>
  <fonts count="44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0" fillId="33" borderId="12" xfId="0" applyFill="1" applyBorder="1" applyAlignment="1">
      <alignment horizontal="right"/>
    </xf>
    <xf numFmtId="0" fontId="0" fillId="0" borderId="0" xfId="0" applyNumberFormat="1" applyAlignment="1">
      <alignment/>
    </xf>
    <xf numFmtId="14" fontId="0" fillId="33" borderId="12" xfId="0" applyNumberFormat="1" applyFill="1" applyBorder="1" applyAlignment="1">
      <alignment horizontal="right"/>
    </xf>
    <xf numFmtId="0" fontId="0" fillId="33" borderId="12" xfId="0" applyNumberForma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1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8" fillId="0" borderId="15" xfId="0" applyFont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8" fillId="0" borderId="17" xfId="0" applyFont="1" applyBorder="1" applyAlignment="1">
      <alignment wrapText="1"/>
    </xf>
    <xf numFmtId="166" fontId="0" fillId="33" borderId="12" xfId="0" applyNumberFormat="1" applyFill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165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justify"/>
    </xf>
    <xf numFmtId="49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26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14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5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1"/>
  <sheetViews>
    <sheetView showGridLines="0" tabSelected="1" zoomScale="120" zoomScaleNormal="120" zoomScalePageLayoutView="0" workbookViewId="0" topLeftCell="A1">
      <selection activeCell="AJ12" sqref="AJ12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16384" width="1.25" style="1" customWidth="1"/>
  </cols>
  <sheetData>
    <row r="1" spans="2:93" ht="11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9" t="s">
        <v>0</v>
      </c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</row>
    <row r="2" spans="2:109" ht="12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9" t="s">
        <v>34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52" t="s">
        <v>14</v>
      </c>
      <c r="CV2" s="52"/>
      <c r="CW2" s="52"/>
      <c r="CX2" s="52"/>
      <c r="CY2" s="52"/>
      <c r="CZ2" s="52"/>
      <c r="DA2" s="52"/>
      <c r="DB2" s="52"/>
      <c r="DC2" s="52"/>
      <c r="DD2" s="52"/>
      <c r="DE2" s="52"/>
    </row>
    <row r="3" spans="93:109" ht="11.25">
      <c r="CO3" s="7"/>
      <c r="CP3" s="7"/>
      <c r="CQ3" s="7"/>
      <c r="CR3" s="7"/>
      <c r="CS3" s="7"/>
      <c r="CT3" s="5" t="s">
        <v>15</v>
      </c>
      <c r="CU3" s="53" t="s">
        <v>33</v>
      </c>
      <c r="CV3" s="54"/>
      <c r="CW3" s="54"/>
      <c r="CX3" s="54"/>
      <c r="CY3" s="54"/>
      <c r="CZ3" s="54"/>
      <c r="DA3" s="54"/>
      <c r="DB3" s="54"/>
      <c r="DC3" s="54"/>
      <c r="DD3" s="54"/>
      <c r="DE3" s="55"/>
    </row>
    <row r="4" spans="34:109" ht="11.25" customHeight="1">
      <c r="AH4" s="5" t="s">
        <v>16</v>
      </c>
      <c r="AI4" s="56" t="s">
        <v>86</v>
      </c>
      <c r="AJ4" s="56"/>
      <c r="AK4" s="56"/>
      <c r="AL4" s="50" t="s">
        <v>87</v>
      </c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Z4" s="57" t="s">
        <v>17</v>
      </c>
      <c r="BA4" s="57"/>
      <c r="BB4" s="50" t="s">
        <v>88</v>
      </c>
      <c r="BC4" s="50"/>
      <c r="BD4" s="50"/>
      <c r="BE4" s="2" t="s">
        <v>13</v>
      </c>
      <c r="CO4" s="7"/>
      <c r="CP4" s="7"/>
      <c r="CQ4" s="7"/>
      <c r="CR4" s="7"/>
      <c r="CS4" s="7"/>
      <c r="CT4" s="5" t="s">
        <v>18</v>
      </c>
      <c r="CU4" s="58">
        <v>41311</v>
      </c>
      <c r="CV4" s="59"/>
      <c r="CW4" s="59"/>
      <c r="CX4" s="59"/>
      <c r="CY4" s="59"/>
      <c r="CZ4" s="59"/>
      <c r="DA4" s="59"/>
      <c r="DB4" s="59"/>
      <c r="DC4" s="59"/>
      <c r="DD4" s="59"/>
      <c r="DE4" s="60"/>
    </row>
    <row r="5" spans="84:109" ht="12.75" customHeight="1"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5" t="s">
        <v>19</v>
      </c>
      <c r="CU5" s="61" t="s">
        <v>90</v>
      </c>
      <c r="CV5" s="62"/>
      <c r="CW5" s="62"/>
      <c r="CX5" s="62"/>
      <c r="CY5" s="62"/>
      <c r="CZ5" s="62"/>
      <c r="DA5" s="62"/>
      <c r="DB5" s="62"/>
      <c r="DC5" s="62"/>
      <c r="DD5" s="62"/>
      <c r="DE5" s="63"/>
    </row>
    <row r="6" spans="1:109" ht="12.75" customHeight="1">
      <c r="A6" s="7" t="s">
        <v>20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7" t="s">
        <v>89</v>
      </c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O6" s="7"/>
      <c r="CP6" s="7"/>
      <c r="CQ6" s="7"/>
      <c r="CR6" s="7"/>
      <c r="CS6" s="7"/>
      <c r="CU6" s="64"/>
      <c r="CV6" s="65"/>
      <c r="CW6" s="65"/>
      <c r="CX6" s="65"/>
      <c r="CY6" s="65"/>
      <c r="CZ6" s="65"/>
      <c r="DA6" s="65"/>
      <c r="DB6" s="65"/>
      <c r="DC6" s="65"/>
      <c r="DD6" s="65"/>
      <c r="DE6" s="66"/>
    </row>
    <row r="7" spans="1:109" ht="12.75" customHeight="1">
      <c r="A7" s="7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8" t="s">
        <v>338</v>
      </c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O7" s="7"/>
      <c r="CP7" s="7"/>
      <c r="CQ7" s="7"/>
      <c r="CR7" s="7"/>
      <c r="CS7" s="7"/>
      <c r="CT7" s="5" t="s">
        <v>22</v>
      </c>
      <c r="CU7" s="61" t="s">
        <v>91</v>
      </c>
      <c r="CV7" s="62"/>
      <c r="CW7" s="62"/>
      <c r="CX7" s="62"/>
      <c r="CY7" s="62"/>
      <c r="CZ7" s="62"/>
      <c r="DA7" s="62"/>
      <c r="DB7" s="62"/>
      <c r="DC7" s="62"/>
      <c r="DD7" s="62"/>
      <c r="DE7" s="63"/>
    </row>
    <row r="8" spans="1:109" ht="11.25">
      <c r="A8" s="7" t="s">
        <v>23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T8" s="5" t="s">
        <v>19</v>
      </c>
      <c r="CU8" s="64"/>
      <c r="CV8" s="65"/>
      <c r="CW8" s="65"/>
      <c r="CX8" s="65"/>
      <c r="CY8" s="65"/>
      <c r="CZ8" s="65"/>
      <c r="DA8" s="65"/>
      <c r="DB8" s="65"/>
      <c r="DC8" s="65"/>
      <c r="DD8" s="65"/>
      <c r="DE8" s="66"/>
    </row>
    <row r="9" spans="1:109" ht="12.75" customHeight="1">
      <c r="A9" s="7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T9" s="5" t="s">
        <v>25</v>
      </c>
      <c r="CU9" s="64"/>
      <c r="CV9" s="65"/>
      <c r="CW9" s="65"/>
      <c r="CX9" s="65"/>
      <c r="CY9" s="65"/>
      <c r="CZ9" s="65"/>
      <c r="DA9" s="65"/>
      <c r="DB9" s="65"/>
      <c r="DC9" s="65"/>
      <c r="DD9" s="65"/>
      <c r="DE9" s="66"/>
    </row>
    <row r="10" spans="1:109" ht="12.75" customHeight="1">
      <c r="A10" s="7" t="s">
        <v>26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O10" s="7"/>
      <c r="CP10" s="7"/>
      <c r="CQ10" s="7"/>
      <c r="CR10" s="7"/>
      <c r="CS10" s="7"/>
      <c r="CU10" s="64"/>
      <c r="CV10" s="65"/>
      <c r="CW10" s="65"/>
      <c r="CX10" s="65"/>
      <c r="CY10" s="65"/>
      <c r="CZ10" s="65"/>
      <c r="DA10" s="65"/>
      <c r="DB10" s="65"/>
      <c r="DC10" s="65"/>
      <c r="DD10" s="65"/>
      <c r="DE10" s="66"/>
    </row>
    <row r="11" spans="1:109" ht="12.75" customHeight="1" thickBot="1">
      <c r="A11" s="7" t="s">
        <v>27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35</v>
      </c>
      <c r="CT11" s="5" t="s">
        <v>30</v>
      </c>
      <c r="CU11" s="69">
        <v>383</v>
      </c>
      <c r="CV11" s="70"/>
      <c r="CW11" s="70"/>
      <c r="CX11" s="70"/>
      <c r="CY11" s="70"/>
      <c r="CZ11" s="70"/>
      <c r="DA11" s="70"/>
      <c r="DB11" s="70"/>
      <c r="DC11" s="70"/>
      <c r="DD11" s="70"/>
      <c r="DE11" s="71"/>
    </row>
    <row r="12" spans="1:22" ht="11.25">
      <c r="A12" s="7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29</v>
      </c>
    </row>
    <row r="13" ht="11.25">
      <c r="DE13" s="11"/>
    </row>
    <row r="14" spans="1:109" s="8" customFormat="1" ht="35.25" customHeight="1">
      <c r="A14" s="45" t="s">
        <v>32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7"/>
      <c r="AQ14" s="13"/>
      <c r="AR14" s="42" t="s">
        <v>31</v>
      </c>
      <c r="AS14" s="46"/>
      <c r="AT14" s="46"/>
      <c r="AU14" s="47"/>
      <c r="AV14" s="42" t="s">
        <v>36</v>
      </c>
      <c r="AW14" s="46"/>
      <c r="AX14" s="46"/>
      <c r="AY14" s="46"/>
      <c r="AZ14" s="47"/>
      <c r="BA14" s="42" t="s">
        <v>37</v>
      </c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4"/>
      <c r="BO14" s="42" t="s">
        <v>38</v>
      </c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4"/>
      <c r="CC14" s="42" t="s">
        <v>39</v>
      </c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4"/>
      <c r="CQ14" s="45" t="s">
        <v>40</v>
      </c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7"/>
    </row>
    <row r="15" spans="1:109" s="8" customFormat="1" ht="11.25">
      <c r="A15" s="45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7"/>
      <c r="AQ15" s="13"/>
      <c r="AR15" s="45">
        <v>2</v>
      </c>
      <c r="AS15" s="46"/>
      <c r="AT15" s="46"/>
      <c r="AU15" s="47"/>
      <c r="AV15" s="45">
        <v>3</v>
      </c>
      <c r="AW15" s="46"/>
      <c r="AX15" s="46"/>
      <c r="AY15" s="46"/>
      <c r="AZ15" s="47"/>
      <c r="BA15" s="45">
        <v>4</v>
      </c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7"/>
      <c r="BO15" s="45">
        <v>5</v>
      </c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7"/>
      <c r="CC15" s="45">
        <v>6</v>
      </c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7"/>
      <c r="CQ15" s="45">
        <v>7</v>
      </c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7"/>
    </row>
    <row r="16" spans="1:109" ht="22.5" customHeight="1">
      <c r="A16" s="38" t="s">
        <v>96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40"/>
      <c r="AQ16" s="14" t="s">
        <v>97</v>
      </c>
      <c r="AR16" s="41" t="s">
        <v>98</v>
      </c>
      <c r="AS16" s="41"/>
      <c r="AT16" s="41"/>
      <c r="AU16" s="41"/>
      <c r="AV16" s="41" t="s">
        <v>99</v>
      </c>
      <c r="AW16" s="41"/>
      <c r="AX16" s="41"/>
      <c r="AY16" s="41"/>
      <c r="AZ16" s="41"/>
      <c r="BA16" s="37">
        <f>SUM(BA17,BA18,BA19,BA20,BA23,BA29,BA34)</f>
        <v>2332145.52</v>
      </c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>
        <f>SUM(BO17,BO18,BO19,BO20,BO23,BO29,BO34)</f>
        <v>27819281.419999998</v>
      </c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>
        <f>SUM(CC17,CC18,CC19,CC20,CC23,CC29,CC34)</f>
        <v>0</v>
      </c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>
        <f>SUM(CQ17,CQ18,CQ19,CQ20,CQ23,CQ29,CQ34)</f>
        <v>30151426.939999998</v>
      </c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</row>
    <row r="17" spans="1:109" ht="11.25" customHeight="1">
      <c r="A17" s="38" t="s">
        <v>100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40"/>
      <c r="AQ17" s="14" t="s">
        <v>97</v>
      </c>
      <c r="AR17" s="41" t="s">
        <v>101</v>
      </c>
      <c r="AS17" s="41"/>
      <c r="AT17" s="41"/>
      <c r="AU17" s="41"/>
      <c r="AV17" s="41" t="s">
        <v>102</v>
      </c>
      <c r="AW17" s="41"/>
      <c r="AX17" s="41"/>
      <c r="AY17" s="41"/>
      <c r="AZ17" s="41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>
        <f>SUM(BA17:CC17)</f>
        <v>0</v>
      </c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</row>
    <row r="18" spans="1:109" ht="11.25" customHeight="1">
      <c r="A18" s="38" t="s">
        <v>103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40"/>
      <c r="AQ18" s="14" t="s">
        <v>97</v>
      </c>
      <c r="AR18" s="41" t="s">
        <v>104</v>
      </c>
      <c r="AS18" s="41"/>
      <c r="AT18" s="41"/>
      <c r="AU18" s="41"/>
      <c r="AV18" s="41" t="s">
        <v>105</v>
      </c>
      <c r="AW18" s="41"/>
      <c r="AX18" s="41"/>
      <c r="AY18" s="41"/>
      <c r="AZ18" s="41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>
        <v>653833.82</v>
      </c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>
        <f>SUM(BA18:CC18)</f>
        <v>653833.82</v>
      </c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</row>
    <row r="19" spans="1:109" ht="11.25" customHeight="1">
      <c r="A19" s="38" t="s">
        <v>106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40"/>
      <c r="AQ19" s="14" t="s">
        <v>97</v>
      </c>
      <c r="AR19" s="41" t="s">
        <v>107</v>
      </c>
      <c r="AS19" s="41"/>
      <c r="AT19" s="41"/>
      <c r="AU19" s="41"/>
      <c r="AV19" s="41" t="s">
        <v>108</v>
      </c>
      <c r="AW19" s="41"/>
      <c r="AX19" s="41"/>
      <c r="AY19" s="41"/>
      <c r="AZ19" s="41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>
        <f>SUM(BA19:CC19)</f>
        <v>0</v>
      </c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</row>
    <row r="20" spans="1:109" ht="11.25" customHeight="1">
      <c r="A20" s="38" t="s">
        <v>109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40"/>
      <c r="AQ20" s="14" t="s">
        <v>97</v>
      </c>
      <c r="AR20" s="41" t="s">
        <v>110</v>
      </c>
      <c r="AS20" s="41"/>
      <c r="AT20" s="41"/>
      <c r="AU20" s="41"/>
      <c r="AV20" s="41" t="s">
        <v>111</v>
      </c>
      <c r="AW20" s="41"/>
      <c r="AX20" s="41"/>
      <c r="AY20" s="41"/>
      <c r="AZ20" s="41"/>
      <c r="BA20" s="37">
        <f>SUM(BA21:BA22)</f>
        <v>0</v>
      </c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>
        <f>SUM(BO21:BO22)</f>
        <v>0</v>
      </c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>
        <f>SUM(CC21:CC22)</f>
        <v>0</v>
      </c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>
        <f>SUM(CQ21:CQ22)</f>
        <v>0</v>
      </c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</row>
    <row r="21" spans="1:109" ht="33.75" customHeight="1">
      <c r="A21" s="38" t="s">
        <v>112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40"/>
      <c r="AQ21" s="14" t="s">
        <v>97</v>
      </c>
      <c r="AR21" s="41" t="s">
        <v>113</v>
      </c>
      <c r="AS21" s="41"/>
      <c r="AT21" s="41"/>
      <c r="AU21" s="41"/>
      <c r="AV21" s="41" t="s">
        <v>114</v>
      </c>
      <c r="AW21" s="41"/>
      <c r="AX21" s="41"/>
      <c r="AY21" s="41"/>
      <c r="AZ21" s="41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>
        <f>SUM(BA21:CC21)</f>
        <v>0</v>
      </c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</row>
    <row r="22" spans="1:109" ht="11.25" customHeight="1">
      <c r="A22" s="38" t="s">
        <v>115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40"/>
      <c r="AQ22" s="14" t="s">
        <v>97</v>
      </c>
      <c r="AR22" s="41" t="s">
        <v>116</v>
      </c>
      <c r="AS22" s="41"/>
      <c r="AT22" s="41"/>
      <c r="AU22" s="41"/>
      <c r="AV22" s="41" t="s">
        <v>117</v>
      </c>
      <c r="AW22" s="41"/>
      <c r="AX22" s="41"/>
      <c r="AY22" s="41"/>
      <c r="AZ22" s="41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>
        <f>SUM(BA22:CC22)</f>
        <v>0</v>
      </c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</row>
    <row r="23" spans="1:109" ht="11.25" customHeight="1">
      <c r="A23" s="38" t="s">
        <v>118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40"/>
      <c r="AQ23" s="14" t="s">
        <v>97</v>
      </c>
      <c r="AR23" s="41" t="s">
        <v>119</v>
      </c>
      <c r="AS23" s="41"/>
      <c r="AT23" s="41"/>
      <c r="AU23" s="41"/>
      <c r="AV23" s="41" t="s">
        <v>120</v>
      </c>
      <c r="AW23" s="41"/>
      <c r="AX23" s="41"/>
      <c r="AY23" s="41"/>
      <c r="AZ23" s="41"/>
      <c r="BA23" s="37">
        <f>SUM(BA24,BA25,BA28)</f>
        <v>0</v>
      </c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>
        <f>SUM(BO24,BO25,BO28)</f>
        <v>-1578510.07</v>
      </c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>
        <f>SUM(CC24,CC25,CC28)</f>
        <v>0</v>
      </c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>
        <f>SUM(CQ24,CQ25,CQ28)</f>
        <v>-1578510.07</v>
      </c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</row>
    <row r="24" spans="1:109" ht="22.5" customHeight="1">
      <c r="A24" s="38" t="s">
        <v>121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40"/>
      <c r="AQ24" s="14" t="s">
        <v>97</v>
      </c>
      <c r="AR24" s="41" t="s">
        <v>122</v>
      </c>
      <c r="AS24" s="41"/>
      <c r="AT24" s="41"/>
      <c r="AU24" s="41"/>
      <c r="AV24" s="41" t="s">
        <v>123</v>
      </c>
      <c r="AW24" s="41"/>
      <c r="AX24" s="41"/>
      <c r="AY24" s="41"/>
      <c r="AZ24" s="41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>
        <f>SUM(BA24:CC24)</f>
        <v>0</v>
      </c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</row>
    <row r="25" spans="1:109" ht="11.25" customHeight="1">
      <c r="A25" s="38" t="s">
        <v>124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40"/>
      <c r="AQ25" s="14" t="s">
        <v>97</v>
      </c>
      <c r="AR25" s="41" t="s">
        <v>125</v>
      </c>
      <c r="AS25" s="41"/>
      <c r="AT25" s="41"/>
      <c r="AU25" s="41"/>
      <c r="AV25" s="41" t="s">
        <v>126</v>
      </c>
      <c r="AW25" s="41"/>
      <c r="AX25" s="41"/>
      <c r="AY25" s="41"/>
      <c r="AZ25" s="41"/>
      <c r="BA25" s="37">
        <f>SUM(BA26:BA27)</f>
        <v>0</v>
      </c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>
        <f>SUM(BO26:BO27)</f>
        <v>-1578510.07</v>
      </c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>
        <f>SUM(CC26:CC27)</f>
        <v>0</v>
      </c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>
        <f>SUM(CQ26:CQ27)</f>
        <v>-1578510.07</v>
      </c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</row>
    <row r="26" spans="1:109" ht="22.5" customHeight="1">
      <c r="A26" s="38" t="s">
        <v>127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40"/>
      <c r="AQ26" s="14" t="s">
        <v>97</v>
      </c>
      <c r="AR26" s="41" t="s">
        <v>128</v>
      </c>
      <c r="AS26" s="41"/>
      <c r="AT26" s="41"/>
      <c r="AU26" s="41"/>
      <c r="AV26" s="41" t="s">
        <v>126</v>
      </c>
      <c r="AW26" s="41"/>
      <c r="AX26" s="41"/>
      <c r="AY26" s="41"/>
      <c r="AZ26" s="41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>
        <v>-1578510.07</v>
      </c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>
        <f>SUM(BA26:CC26)</f>
        <v>-1578510.07</v>
      </c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</row>
    <row r="27" spans="1:109" ht="11.25" customHeight="1">
      <c r="A27" s="38" t="s">
        <v>129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40"/>
      <c r="AQ27" s="14" t="s">
        <v>97</v>
      </c>
      <c r="AR27" s="41" t="s">
        <v>130</v>
      </c>
      <c r="AS27" s="41"/>
      <c r="AT27" s="41"/>
      <c r="AU27" s="41"/>
      <c r="AV27" s="41" t="s">
        <v>126</v>
      </c>
      <c r="AW27" s="41"/>
      <c r="AX27" s="41"/>
      <c r="AY27" s="41"/>
      <c r="AZ27" s="41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>
        <f>SUM(BA27:CC27)</f>
        <v>0</v>
      </c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</row>
    <row r="28" spans="1:109" ht="11.25" customHeight="1">
      <c r="A28" s="38" t="s">
        <v>131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40"/>
      <c r="AQ28" s="14" t="s">
        <v>97</v>
      </c>
      <c r="AR28" s="41" t="s">
        <v>132</v>
      </c>
      <c r="AS28" s="41"/>
      <c r="AT28" s="41"/>
      <c r="AU28" s="41"/>
      <c r="AV28" s="41" t="s">
        <v>133</v>
      </c>
      <c r="AW28" s="41"/>
      <c r="AX28" s="41"/>
      <c r="AY28" s="41"/>
      <c r="AZ28" s="41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>
        <f>SUM(BA28:CC28)</f>
        <v>0</v>
      </c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</row>
    <row r="29" spans="1:109" ht="11.25" customHeight="1">
      <c r="A29" s="38" t="s">
        <v>134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40"/>
      <c r="AQ29" s="14" t="s">
        <v>97</v>
      </c>
      <c r="AR29" s="41" t="s">
        <v>99</v>
      </c>
      <c r="AS29" s="41"/>
      <c r="AT29" s="41"/>
      <c r="AU29" s="41"/>
      <c r="AV29" s="41" t="s">
        <v>135</v>
      </c>
      <c r="AW29" s="41"/>
      <c r="AX29" s="41"/>
      <c r="AY29" s="41"/>
      <c r="AZ29" s="41"/>
      <c r="BA29" s="37">
        <f>SUM(BA30:BA33)</f>
        <v>2332145.52</v>
      </c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>
        <f>SUM(BO30:BO33)</f>
        <v>28743957.669999998</v>
      </c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>
        <f>SUM(CC30:CC33)</f>
        <v>0</v>
      </c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>
        <f>SUM(CQ30:CQ33)</f>
        <v>31076103.189999998</v>
      </c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</row>
    <row r="30" spans="1:109" ht="33.75" customHeight="1">
      <c r="A30" s="38" t="s">
        <v>136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40"/>
      <c r="AQ30" s="14" t="s">
        <v>97</v>
      </c>
      <c r="AR30" s="41" t="s">
        <v>137</v>
      </c>
      <c r="AS30" s="41"/>
      <c r="AT30" s="41"/>
      <c r="AU30" s="41"/>
      <c r="AV30" s="41" t="s">
        <v>135</v>
      </c>
      <c r="AW30" s="41"/>
      <c r="AX30" s="41"/>
      <c r="AY30" s="41"/>
      <c r="AZ30" s="41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>
        <v>28742724.47</v>
      </c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>
        <f>SUM(BA30:CC30)</f>
        <v>28742724.47</v>
      </c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</row>
    <row r="31" spans="1:109" ht="11.25" customHeight="1">
      <c r="A31" s="38" t="s">
        <v>138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40"/>
      <c r="AQ31" s="14" t="s">
        <v>97</v>
      </c>
      <c r="AR31" s="41" t="s">
        <v>139</v>
      </c>
      <c r="AS31" s="41"/>
      <c r="AT31" s="41"/>
      <c r="AU31" s="41"/>
      <c r="AV31" s="41" t="s">
        <v>135</v>
      </c>
      <c r="AW31" s="41"/>
      <c r="AX31" s="41"/>
      <c r="AY31" s="41"/>
      <c r="AZ31" s="41"/>
      <c r="BA31" s="37">
        <v>2332145.52</v>
      </c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>
        <f>SUM(BA31:CC31)</f>
        <v>2332145.52</v>
      </c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</row>
    <row r="32" spans="1:109" ht="11.25" customHeight="1">
      <c r="A32" s="38" t="s">
        <v>140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40"/>
      <c r="AQ32" s="14" t="s">
        <v>97</v>
      </c>
      <c r="AR32" s="41" t="s">
        <v>141</v>
      </c>
      <c r="AS32" s="41"/>
      <c r="AT32" s="41"/>
      <c r="AU32" s="41"/>
      <c r="AV32" s="41" t="s">
        <v>135</v>
      </c>
      <c r="AW32" s="41"/>
      <c r="AX32" s="41"/>
      <c r="AY32" s="41"/>
      <c r="AZ32" s="41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>
        <f>SUM(BA32:CC32)</f>
        <v>0</v>
      </c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</row>
    <row r="33" spans="1:109" ht="11.25" customHeight="1">
      <c r="A33" s="38" t="s">
        <v>142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40"/>
      <c r="AQ33" s="14" t="s">
        <v>97</v>
      </c>
      <c r="AR33" s="41" t="s">
        <v>143</v>
      </c>
      <c r="AS33" s="41"/>
      <c r="AT33" s="41"/>
      <c r="AU33" s="41"/>
      <c r="AV33" s="41" t="s">
        <v>135</v>
      </c>
      <c r="AW33" s="41"/>
      <c r="AX33" s="41"/>
      <c r="AY33" s="41"/>
      <c r="AZ33" s="41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>
        <v>1233.2</v>
      </c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>
        <f>SUM(BA33:CC33)</f>
        <v>1233.2</v>
      </c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</row>
    <row r="34" spans="1:109" ht="11.25" customHeight="1">
      <c r="A34" s="38" t="s">
        <v>144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40"/>
      <c r="AQ34" s="14" t="s">
        <v>97</v>
      </c>
      <c r="AR34" s="41" t="s">
        <v>145</v>
      </c>
      <c r="AS34" s="41"/>
      <c r="AT34" s="41"/>
      <c r="AU34" s="41"/>
      <c r="AV34" s="41" t="s">
        <v>105</v>
      </c>
      <c r="AW34" s="41"/>
      <c r="AX34" s="41"/>
      <c r="AY34" s="41"/>
      <c r="AZ34" s="41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>
        <f>SUM(BA34:CC34)</f>
        <v>0</v>
      </c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</row>
    <row r="35" ht="11.25">
      <c r="DE35" s="11" t="s">
        <v>146</v>
      </c>
    </row>
    <row r="36" spans="1:109" s="8" customFormat="1" ht="35.25" customHeight="1">
      <c r="A36" s="45" t="s">
        <v>32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7"/>
      <c r="AQ36" s="13"/>
      <c r="AR36" s="42" t="s">
        <v>31</v>
      </c>
      <c r="AS36" s="46"/>
      <c r="AT36" s="46"/>
      <c r="AU36" s="47"/>
      <c r="AV36" s="42" t="s">
        <v>36</v>
      </c>
      <c r="AW36" s="46"/>
      <c r="AX36" s="46"/>
      <c r="AY36" s="46"/>
      <c r="AZ36" s="47"/>
      <c r="BA36" s="42" t="s">
        <v>37</v>
      </c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4"/>
      <c r="BO36" s="42" t="s">
        <v>38</v>
      </c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4"/>
      <c r="CC36" s="42" t="s">
        <v>39</v>
      </c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4"/>
      <c r="CQ36" s="45" t="s">
        <v>40</v>
      </c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7"/>
    </row>
    <row r="37" spans="1:109" s="8" customFormat="1" ht="11.25">
      <c r="A37" s="45">
        <v>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7"/>
      <c r="AQ37" s="13"/>
      <c r="AR37" s="45">
        <v>2</v>
      </c>
      <c r="AS37" s="46"/>
      <c r="AT37" s="46"/>
      <c r="AU37" s="47"/>
      <c r="AV37" s="45">
        <v>3</v>
      </c>
      <c r="AW37" s="46"/>
      <c r="AX37" s="46"/>
      <c r="AY37" s="46"/>
      <c r="AZ37" s="47"/>
      <c r="BA37" s="45">
        <v>4</v>
      </c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7"/>
      <c r="BO37" s="45">
        <v>5</v>
      </c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7"/>
      <c r="CC37" s="45">
        <v>6</v>
      </c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7"/>
      <c r="CQ37" s="45">
        <v>7</v>
      </c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7"/>
    </row>
    <row r="38" spans="1:109" ht="22.5" customHeight="1">
      <c r="A38" s="38" t="s">
        <v>147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/>
      <c r="AQ38" s="14" t="s">
        <v>97</v>
      </c>
      <c r="AR38" s="41" t="s">
        <v>111</v>
      </c>
      <c r="AS38" s="41"/>
      <c r="AT38" s="41"/>
      <c r="AU38" s="41"/>
      <c r="AV38" s="41" t="s">
        <v>148</v>
      </c>
      <c r="AW38" s="41"/>
      <c r="AX38" s="41"/>
      <c r="AY38" s="41"/>
      <c r="AZ38" s="41"/>
      <c r="BA38" s="37">
        <f>SUM(BA39,BA43,BA50,BA53,BA56,BA59,BA62,BA66,BA70)</f>
        <v>674145.52</v>
      </c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>
        <f>SUM(BO39,BO43,BO50,BO53,BO56,BO59,BO62,BO66,BO70)</f>
        <v>31305687.54</v>
      </c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>
        <f>SUM(CC39,CC43,CC50,CC53,CC56,CC59,CC62,CC66,CC70)</f>
        <v>0</v>
      </c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>
        <f>SUM(CQ39,CQ43,CQ50,CQ53,CQ56,CQ59,CQ62,CQ66,CQ70)</f>
        <v>31979833.060000002</v>
      </c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</row>
    <row r="39" spans="1:109" ht="11.25" customHeight="1">
      <c r="A39" s="38" t="s">
        <v>149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40"/>
      <c r="AQ39" s="14" t="s">
        <v>97</v>
      </c>
      <c r="AR39" s="41" t="s">
        <v>150</v>
      </c>
      <c r="AS39" s="41"/>
      <c r="AT39" s="41"/>
      <c r="AU39" s="41"/>
      <c r="AV39" s="41" t="s">
        <v>151</v>
      </c>
      <c r="AW39" s="41"/>
      <c r="AX39" s="41"/>
      <c r="AY39" s="41"/>
      <c r="AZ39" s="41"/>
      <c r="BA39" s="37">
        <f>SUM(BA40:BA42)</f>
        <v>0</v>
      </c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>
        <f>SUM(BO40:BO42)</f>
        <v>22890584.25</v>
      </c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>
        <f>SUM(CC40:CC42)</f>
        <v>0</v>
      </c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>
        <f>SUM(CQ40:CQ42)</f>
        <v>22890584.25</v>
      </c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</row>
    <row r="40" spans="1:109" ht="22.5" customHeight="1">
      <c r="A40" s="38" t="s">
        <v>152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40"/>
      <c r="AQ40" s="14" t="s">
        <v>97</v>
      </c>
      <c r="AR40" s="41" t="s">
        <v>153</v>
      </c>
      <c r="AS40" s="41"/>
      <c r="AT40" s="41"/>
      <c r="AU40" s="41"/>
      <c r="AV40" s="41" t="s">
        <v>154</v>
      </c>
      <c r="AW40" s="41"/>
      <c r="AX40" s="41"/>
      <c r="AY40" s="41"/>
      <c r="AZ40" s="41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>
        <v>17663729.03</v>
      </c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>
        <f>SUM(BA40:CC40)</f>
        <v>17663729.03</v>
      </c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</row>
    <row r="41" spans="1:109" ht="11.25" customHeight="1">
      <c r="A41" s="38" t="s">
        <v>155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40"/>
      <c r="AQ41" s="14" t="s">
        <v>97</v>
      </c>
      <c r="AR41" s="41" t="s">
        <v>156</v>
      </c>
      <c r="AS41" s="41"/>
      <c r="AT41" s="41"/>
      <c r="AU41" s="41"/>
      <c r="AV41" s="41" t="s">
        <v>157</v>
      </c>
      <c r="AW41" s="41"/>
      <c r="AX41" s="41"/>
      <c r="AY41" s="41"/>
      <c r="AZ41" s="41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>
        <v>49958.77</v>
      </c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>
        <f>SUM(BA41:CC41)</f>
        <v>49958.77</v>
      </c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</row>
    <row r="42" spans="1:109" ht="11.25" customHeight="1">
      <c r="A42" s="38" t="s">
        <v>158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40"/>
      <c r="AQ42" s="14" t="s">
        <v>97</v>
      </c>
      <c r="AR42" s="41" t="s">
        <v>159</v>
      </c>
      <c r="AS42" s="41"/>
      <c r="AT42" s="41"/>
      <c r="AU42" s="41"/>
      <c r="AV42" s="41" t="s">
        <v>160</v>
      </c>
      <c r="AW42" s="41"/>
      <c r="AX42" s="41"/>
      <c r="AY42" s="41"/>
      <c r="AZ42" s="41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>
        <v>5176896.45</v>
      </c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>
        <f>SUM(BA42:CC42)</f>
        <v>5176896.45</v>
      </c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</row>
    <row r="43" spans="1:109" ht="11.25" customHeight="1">
      <c r="A43" s="38" t="s">
        <v>161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40"/>
      <c r="AQ43" s="14" t="s">
        <v>97</v>
      </c>
      <c r="AR43" s="41" t="s">
        <v>120</v>
      </c>
      <c r="AS43" s="41"/>
      <c r="AT43" s="41"/>
      <c r="AU43" s="41"/>
      <c r="AV43" s="41" t="s">
        <v>162</v>
      </c>
      <c r="AW43" s="41"/>
      <c r="AX43" s="41"/>
      <c r="AY43" s="41"/>
      <c r="AZ43" s="41"/>
      <c r="BA43" s="37">
        <f>SUM(BA44:BA49)</f>
        <v>0</v>
      </c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>
        <f>SUM(BO44:BO49)</f>
        <v>4098339.2500000005</v>
      </c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>
        <f>SUM(CC44:CC49)</f>
        <v>0</v>
      </c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>
        <f>SUM(CQ44:CQ49)</f>
        <v>4098339.2500000005</v>
      </c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</row>
    <row r="44" spans="1:109" ht="22.5" customHeight="1">
      <c r="A44" s="38" t="s">
        <v>163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40"/>
      <c r="AQ44" s="14" t="s">
        <v>97</v>
      </c>
      <c r="AR44" s="41" t="s">
        <v>123</v>
      </c>
      <c r="AS44" s="41"/>
      <c r="AT44" s="41"/>
      <c r="AU44" s="41"/>
      <c r="AV44" s="41" t="s">
        <v>164</v>
      </c>
      <c r="AW44" s="41"/>
      <c r="AX44" s="41"/>
      <c r="AY44" s="41"/>
      <c r="AZ44" s="41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>
        <v>42725.02</v>
      </c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>
        <f aca="true" t="shared" si="0" ref="CQ44:CQ49">SUM(BA44:CC44)</f>
        <v>42725.02</v>
      </c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</row>
    <row r="45" spans="1:109" ht="11.25" customHeight="1">
      <c r="A45" s="38" t="s">
        <v>165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40"/>
      <c r="AQ45" s="14" t="s">
        <v>97</v>
      </c>
      <c r="AR45" s="41" t="s">
        <v>126</v>
      </c>
      <c r="AS45" s="41"/>
      <c r="AT45" s="41"/>
      <c r="AU45" s="41"/>
      <c r="AV45" s="41" t="s">
        <v>166</v>
      </c>
      <c r="AW45" s="41"/>
      <c r="AX45" s="41"/>
      <c r="AY45" s="41"/>
      <c r="AZ45" s="41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>
        <v>1070160.86</v>
      </c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>
        <f t="shared" si="0"/>
        <v>1070160.86</v>
      </c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</row>
    <row r="46" spans="1:109" ht="11.25" customHeight="1">
      <c r="A46" s="38" t="s">
        <v>167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40"/>
      <c r="AQ46" s="14" t="s">
        <v>97</v>
      </c>
      <c r="AR46" s="41" t="s">
        <v>133</v>
      </c>
      <c r="AS46" s="41"/>
      <c r="AT46" s="41"/>
      <c r="AU46" s="41"/>
      <c r="AV46" s="41" t="s">
        <v>168</v>
      </c>
      <c r="AW46" s="41"/>
      <c r="AX46" s="41"/>
      <c r="AY46" s="41"/>
      <c r="AZ46" s="41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>
        <v>2299481.73</v>
      </c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>
        <f t="shared" si="0"/>
        <v>2299481.73</v>
      </c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</row>
    <row r="47" spans="1:109" ht="11.25" customHeight="1">
      <c r="A47" s="38" t="s">
        <v>169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40"/>
      <c r="AQ47" s="14" t="s">
        <v>97</v>
      </c>
      <c r="AR47" s="41" t="s">
        <v>170</v>
      </c>
      <c r="AS47" s="41"/>
      <c r="AT47" s="41"/>
      <c r="AU47" s="41"/>
      <c r="AV47" s="41" t="s">
        <v>171</v>
      </c>
      <c r="AW47" s="41"/>
      <c r="AX47" s="41"/>
      <c r="AY47" s="41"/>
      <c r="AZ47" s="41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>
        <v>1000</v>
      </c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>
        <f t="shared" si="0"/>
        <v>1000</v>
      </c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</row>
    <row r="48" spans="1:109" ht="11.25" customHeight="1">
      <c r="A48" s="38" t="s">
        <v>172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40"/>
      <c r="AQ48" s="14" t="s">
        <v>97</v>
      </c>
      <c r="AR48" s="41" t="s">
        <v>173</v>
      </c>
      <c r="AS48" s="41"/>
      <c r="AT48" s="41"/>
      <c r="AU48" s="41"/>
      <c r="AV48" s="41" t="s">
        <v>174</v>
      </c>
      <c r="AW48" s="41"/>
      <c r="AX48" s="41"/>
      <c r="AY48" s="41"/>
      <c r="AZ48" s="41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>
        <v>361916.73</v>
      </c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>
        <f t="shared" si="0"/>
        <v>361916.73</v>
      </c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</row>
    <row r="49" spans="1:109" ht="11.25" customHeight="1">
      <c r="A49" s="38" t="s">
        <v>175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40"/>
      <c r="AQ49" s="14" t="s">
        <v>97</v>
      </c>
      <c r="AR49" s="41" t="s">
        <v>176</v>
      </c>
      <c r="AS49" s="41"/>
      <c r="AT49" s="41"/>
      <c r="AU49" s="41"/>
      <c r="AV49" s="41" t="s">
        <v>177</v>
      </c>
      <c r="AW49" s="41"/>
      <c r="AX49" s="41"/>
      <c r="AY49" s="41"/>
      <c r="AZ49" s="41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>
        <v>323054.91</v>
      </c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>
        <f t="shared" si="0"/>
        <v>323054.91</v>
      </c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</row>
    <row r="50" spans="1:109" ht="11.25" customHeight="1">
      <c r="A50" s="38" t="s">
        <v>178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40"/>
      <c r="AQ50" s="14" t="s">
        <v>97</v>
      </c>
      <c r="AR50" s="41" t="s">
        <v>179</v>
      </c>
      <c r="AS50" s="41"/>
      <c r="AT50" s="41"/>
      <c r="AU50" s="41"/>
      <c r="AV50" s="41" t="s">
        <v>180</v>
      </c>
      <c r="AW50" s="41"/>
      <c r="AX50" s="41"/>
      <c r="AY50" s="41"/>
      <c r="AZ50" s="41"/>
      <c r="BA50" s="37">
        <f>SUM(BA51:BA52)</f>
        <v>0</v>
      </c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>
        <f>SUM(BO51:BO52)</f>
        <v>0</v>
      </c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>
        <f>SUM(CC51:CC52)</f>
        <v>0</v>
      </c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>
        <f>SUM(CQ51:CQ52)</f>
        <v>0</v>
      </c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</row>
    <row r="51" spans="1:109" ht="22.5" customHeight="1">
      <c r="A51" s="38" t="s">
        <v>181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40"/>
      <c r="AQ51" s="14" t="s">
        <v>97</v>
      </c>
      <c r="AR51" s="41" t="s">
        <v>182</v>
      </c>
      <c r="AS51" s="41"/>
      <c r="AT51" s="41"/>
      <c r="AU51" s="41"/>
      <c r="AV51" s="41" t="s">
        <v>183</v>
      </c>
      <c r="AW51" s="41"/>
      <c r="AX51" s="41"/>
      <c r="AY51" s="41"/>
      <c r="AZ51" s="41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>
        <f>SUM(BA51:CC51)</f>
        <v>0</v>
      </c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</row>
    <row r="52" spans="1:109" ht="11.25" customHeight="1">
      <c r="A52" s="38" t="s">
        <v>184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40"/>
      <c r="AQ52" s="14" t="s">
        <v>97</v>
      </c>
      <c r="AR52" s="41" t="s">
        <v>185</v>
      </c>
      <c r="AS52" s="41"/>
      <c r="AT52" s="41"/>
      <c r="AU52" s="41"/>
      <c r="AV52" s="41" t="s">
        <v>186</v>
      </c>
      <c r="AW52" s="41"/>
      <c r="AX52" s="41"/>
      <c r="AY52" s="41"/>
      <c r="AZ52" s="41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>
        <f>SUM(BA52:CC52)</f>
        <v>0</v>
      </c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</row>
    <row r="53" spans="1:109" ht="11.25" customHeight="1">
      <c r="A53" s="38" t="s">
        <v>187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40"/>
      <c r="AQ53" s="14" t="s">
        <v>97</v>
      </c>
      <c r="AR53" s="41" t="s">
        <v>151</v>
      </c>
      <c r="AS53" s="41"/>
      <c r="AT53" s="41"/>
      <c r="AU53" s="41"/>
      <c r="AV53" s="41" t="s">
        <v>188</v>
      </c>
      <c r="AW53" s="41"/>
      <c r="AX53" s="41"/>
      <c r="AY53" s="41"/>
      <c r="AZ53" s="41"/>
      <c r="BA53" s="37">
        <f>SUM(BA54:BA55)</f>
        <v>0</v>
      </c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>
        <f>SUM(BO54:BO55)</f>
        <v>0</v>
      </c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>
        <f>SUM(CC54:CC55)</f>
        <v>0</v>
      </c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>
        <f>SUM(CQ54:CQ55)</f>
        <v>0</v>
      </c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</row>
    <row r="54" spans="1:109" ht="33.75" customHeight="1">
      <c r="A54" s="38" t="s">
        <v>189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40"/>
      <c r="AQ54" s="14" t="s">
        <v>97</v>
      </c>
      <c r="AR54" s="41" t="s">
        <v>154</v>
      </c>
      <c r="AS54" s="41"/>
      <c r="AT54" s="41"/>
      <c r="AU54" s="41"/>
      <c r="AV54" s="41" t="s">
        <v>190</v>
      </c>
      <c r="AW54" s="41"/>
      <c r="AX54" s="41"/>
      <c r="AY54" s="41"/>
      <c r="AZ54" s="41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>
        <f>SUM(BA54:CC54)</f>
        <v>0</v>
      </c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</row>
    <row r="55" spans="1:109" ht="22.5" customHeight="1">
      <c r="A55" s="38" t="s">
        <v>191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40"/>
      <c r="AQ55" s="14" t="s">
        <v>97</v>
      </c>
      <c r="AR55" s="41" t="s">
        <v>157</v>
      </c>
      <c r="AS55" s="41"/>
      <c r="AT55" s="41"/>
      <c r="AU55" s="41"/>
      <c r="AV55" s="41" t="s">
        <v>192</v>
      </c>
      <c r="AW55" s="41"/>
      <c r="AX55" s="41"/>
      <c r="AY55" s="41"/>
      <c r="AZ55" s="41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>
        <f>SUM(BA55:CC55)</f>
        <v>0</v>
      </c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</row>
    <row r="56" spans="1:109" ht="11.25" customHeight="1">
      <c r="A56" s="38" t="s">
        <v>193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40"/>
      <c r="AQ56" s="14" t="s">
        <v>97</v>
      </c>
      <c r="AR56" s="41" t="s">
        <v>180</v>
      </c>
      <c r="AS56" s="41"/>
      <c r="AT56" s="41"/>
      <c r="AU56" s="41"/>
      <c r="AV56" s="41" t="s">
        <v>194</v>
      </c>
      <c r="AW56" s="41"/>
      <c r="AX56" s="41"/>
      <c r="AY56" s="41"/>
      <c r="AZ56" s="41"/>
      <c r="BA56" s="37">
        <f>SUM(BA57:BA58)</f>
        <v>0</v>
      </c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>
        <f>SUM(BO57:BO58)</f>
        <v>0</v>
      </c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>
        <f>SUM(CC57:CC58)</f>
        <v>0</v>
      </c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>
        <f>SUM(CQ57:CQ58)</f>
        <v>0</v>
      </c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</row>
    <row r="57" spans="1:109" ht="33.75" customHeight="1">
      <c r="A57" s="38" t="s">
        <v>195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40"/>
      <c r="AQ57" s="14" t="s">
        <v>97</v>
      </c>
      <c r="AR57" s="41" t="s">
        <v>186</v>
      </c>
      <c r="AS57" s="41"/>
      <c r="AT57" s="41"/>
      <c r="AU57" s="41"/>
      <c r="AV57" s="41" t="s">
        <v>196</v>
      </c>
      <c r="AW57" s="41"/>
      <c r="AX57" s="41"/>
      <c r="AY57" s="41"/>
      <c r="AZ57" s="41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>
        <f>SUM(BA57:CC57)</f>
        <v>0</v>
      </c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</row>
    <row r="58" spans="1:109" ht="11.25" customHeight="1">
      <c r="A58" s="38" t="s">
        <v>197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40"/>
      <c r="AQ58" s="14" t="s">
        <v>97</v>
      </c>
      <c r="AR58" s="41" t="s">
        <v>198</v>
      </c>
      <c r="AS58" s="41"/>
      <c r="AT58" s="41"/>
      <c r="AU58" s="41"/>
      <c r="AV58" s="41" t="s">
        <v>199</v>
      </c>
      <c r="AW58" s="41"/>
      <c r="AX58" s="41"/>
      <c r="AY58" s="41"/>
      <c r="AZ58" s="41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>
        <f>SUM(BA58:CC58)</f>
        <v>0</v>
      </c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</row>
    <row r="59" spans="1:109" ht="11.25" customHeight="1">
      <c r="A59" s="38" t="s">
        <v>200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40"/>
      <c r="AQ59" s="14" t="s">
        <v>97</v>
      </c>
      <c r="AR59" s="41" t="s">
        <v>188</v>
      </c>
      <c r="AS59" s="41"/>
      <c r="AT59" s="41"/>
      <c r="AU59" s="41"/>
      <c r="AV59" s="41" t="s">
        <v>201</v>
      </c>
      <c r="AW59" s="41"/>
      <c r="AX59" s="41"/>
      <c r="AY59" s="41"/>
      <c r="AZ59" s="41"/>
      <c r="BA59" s="37">
        <f>SUM(BA60:BA61)</f>
        <v>0</v>
      </c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>
        <f>SUM(BO60:BO61)</f>
        <v>0</v>
      </c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>
        <f>SUM(CC60:CC61)</f>
        <v>0</v>
      </c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>
        <f>SUM(CQ60:CQ61)</f>
        <v>0</v>
      </c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</row>
    <row r="60" spans="1:109" ht="22.5" customHeight="1">
      <c r="A60" s="38" t="s">
        <v>202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40"/>
      <c r="AQ60" s="14" t="s">
        <v>97</v>
      </c>
      <c r="AR60" s="41" t="s">
        <v>192</v>
      </c>
      <c r="AS60" s="41"/>
      <c r="AT60" s="41"/>
      <c r="AU60" s="41"/>
      <c r="AV60" s="41" t="s">
        <v>203</v>
      </c>
      <c r="AW60" s="41"/>
      <c r="AX60" s="41"/>
      <c r="AY60" s="41"/>
      <c r="AZ60" s="41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>
        <f>SUM(BA60:CC60)</f>
        <v>0</v>
      </c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</row>
    <row r="61" spans="1:109" ht="22.5" customHeight="1">
      <c r="A61" s="38" t="s">
        <v>204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40"/>
      <c r="AQ61" s="14" t="s">
        <v>97</v>
      </c>
      <c r="AR61" s="41" t="s">
        <v>205</v>
      </c>
      <c r="AS61" s="41"/>
      <c r="AT61" s="41"/>
      <c r="AU61" s="41"/>
      <c r="AV61" s="41" t="s">
        <v>206</v>
      </c>
      <c r="AW61" s="41"/>
      <c r="AX61" s="41"/>
      <c r="AY61" s="41"/>
      <c r="AZ61" s="41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>
        <f>SUM(BA61:CC61)</f>
        <v>0</v>
      </c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</row>
    <row r="62" spans="1:109" ht="11.25" customHeight="1">
      <c r="A62" s="38" t="s">
        <v>207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40"/>
      <c r="AQ62" s="14" t="s">
        <v>97</v>
      </c>
      <c r="AR62" s="41" t="s">
        <v>194</v>
      </c>
      <c r="AS62" s="41"/>
      <c r="AT62" s="41"/>
      <c r="AU62" s="41"/>
      <c r="AV62" s="41" t="s">
        <v>208</v>
      </c>
      <c r="AW62" s="41"/>
      <c r="AX62" s="41"/>
      <c r="AY62" s="41"/>
      <c r="AZ62" s="41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>
        <v>782760.55</v>
      </c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>
        <f>SUM(BA62:CC62)</f>
        <v>782760.55</v>
      </c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</row>
    <row r="63" ht="11.25">
      <c r="DE63" s="11" t="s">
        <v>209</v>
      </c>
    </row>
    <row r="64" spans="1:109" s="8" customFormat="1" ht="35.25" customHeight="1">
      <c r="A64" s="45" t="s">
        <v>32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7"/>
      <c r="AQ64" s="13"/>
      <c r="AR64" s="42" t="s">
        <v>31</v>
      </c>
      <c r="AS64" s="46"/>
      <c r="AT64" s="46"/>
      <c r="AU64" s="47"/>
      <c r="AV64" s="42" t="s">
        <v>36</v>
      </c>
      <c r="AW64" s="46"/>
      <c r="AX64" s="46"/>
      <c r="AY64" s="46"/>
      <c r="AZ64" s="47"/>
      <c r="BA64" s="42" t="s">
        <v>37</v>
      </c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4"/>
      <c r="BO64" s="42" t="s">
        <v>38</v>
      </c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4"/>
      <c r="CC64" s="42" t="s">
        <v>39</v>
      </c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4"/>
      <c r="CQ64" s="45" t="s">
        <v>40</v>
      </c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7"/>
    </row>
    <row r="65" spans="1:109" s="8" customFormat="1" ht="11.25">
      <c r="A65" s="45">
        <v>1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7"/>
      <c r="AQ65" s="13"/>
      <c r="AR65" s="45">
        <v>2</v>
      </c>
      <c r="AS65" s="46"/>
      <c r="AT65" s="46"/>
      <c r="AU65" s="47"/>
      <c r="AV65" s="45">
        <v>3</v>
      </c>
      <c r="AW65" s="46"/>
      <c r="AX65" s="46"/>
      <c r="AY65" s="46"/>
      <c r="AZ65" s="47"/>
      <c r="BA65" s="45">
        <v>4</v>
      </c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7"/>
      <c r="BO65" s="45">
        <v>5</v>
      </c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7"/>
      <c r="CC65" s="45">
        <v>6</v>
      </c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7"/>
      <c r="CQ65" s="45">
        <v>7</v>
      </c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7"/>
    </row>
    <row r="66" spans="1:109" ht="11.25" customHeight="1">
      <c r="A66" s="38" t="s">
        <v>210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40"/>
      <c r="AQ66" s="14" t="s">
        <v>97</v>
      </c>
      <c r="AR66" s="41" t="s">
        <v>201</v>
      </c>
      <c r="AS66" s="41"/>
      <c r="AT66" s="41"/>
      <c r="AU66" s="41"/>
      <c r="AV66" s="41" t="s">
        <v>211</v>
      </c>
      <c r="AW66" s="41"/>
      <c r="AX66" s="41"/>
      <c r="AY66" s="41"/>
      <c r="AZ66" s="41"/>
      <c r="BA66" s="37">
        <f>SUM(BA67:BA69)</f>
        <v>674145.52</v>
      </c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>
        <f>SUM(BO67:BO69)</f>
        <v>3534003.49</v>
      </c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>
        <f>SUM(CC67:CC69)</f>
        <v>0</v>
      </c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>
        <f>SUM(CQ67:CQ69)</f>
        <v>4208149.01</v>
      </c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</row>
    <row r="67" spans="1:109" ht="22.5" customHeight="1">
      <c r="A67" s="38" t="s">
        <v>212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40"/>
      <c r="AQ67" s="14" t="s">
        <v>97</v>
      </c>
      <c r="AR67" s="41" t="s">
        <v>213</v>
      </c>
      <c r="AS67" s="41"/>
      <c r="AT67" s="41"/>
      <c r="AU67" s="41"/>
      <c r="AV67" s="41" t="s">
        <v>214</v>
      </c>
      <c r="AW67" s="41"/>
      <c r="AX67" s="41"/>
      <c r="AY67" s="41"/>
      <c r="AZ67" s="41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>
        <v>2605746.66</v>
      </c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>
        <f>SUM(BA67:CC67)</f>
        <v>2605746.66</v>
      </c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</row>
    <row r="68" spans="1:109" ht="11.25" customHeight="1">
      <c r="A68" s="38" t="s">
        <v>215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40"/>
      <c r="AQ68" s="14" t="s">
        <v>97</v>
      </c>
      <c r="AR68" s="41" t="s">
        <v>216</v>
      </c>
      <c r="AS68" s="41"/>
      <c r="AT68" s="41"/>
      <c r="AU68" s="41"/>
      <c r="AV68" s="41" t="s">
        <v>217</v>
      </c>
      <c r="AW68" s="41"/>
      <c r="AX68" s="41"/>
      <c r="AY68" s="41"/>
      <c r="AZ68" s="41"/>
      <c r="BA68" s="37">
        <v>674145.52</v>
      </c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>
        <v>928256.83</v>
      </c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>
        <f>SUM(BA68:CC68)</f>
        <v>1602402.35</v>
      </c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</row>
    <row r="69" spans="1:109" ht="11.25" customHeight="1">
      <c r="A69" s="38" t="s">
        <v>218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40"/>
      <c r="AQ69" s="14" t="s">
        <v>97</v>
      </c>
      <c r="AR69" s="41" t="s">
        <v>219</v>
      </c>
      <c r="AS69" s="41"/>
      <c r="AT69" s="41"/>
      <c r="AU69" s="41"/>
      <c r="AV69" s="41" t="s">
        <v>220</v>
      </c>
      <c r="AW69" s="41"/>
      <c r="AX69" s="41"/>
      <c r="AY69" s="41"/>
      <c r="AZ69" s="41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>
        <f>SUM(BA69:CC69)</f>
        <v>0</v>
      </c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</row>
    <row r="70" spans="1:109" ht="11.25" customHeight="1">
      <c r="A70" s="38" t="s">
        <v>210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40"/>
      <c r="AQ70" s="14" t="s">
        <v>97</v>
      </c>
      <c r="AR70" s="41" t="s">
        <v>208</v>
      </c>
      <c r="AS70" s="41"/>
      <c r="AT70" s="41"/>
      <c r="AU70" s="41"/>
      <c r="AV70" s="41"/>
      <c r="AW70" s="41"/>
      <c r="AX70" s="41"/>
      <c r="AY70" s="41"/>
      <c r="AZ70" s="41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>
        <f>SUM(BA70:CC70)</f>
        <v>0</v>
      </c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</row>
    <row r="71" spans="1:109" ht="22.5" customHeight="1">
      <c r="A71" s="38" t="s">
        <v>221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40"/>
      <c r="AQ71" s="14" t="s">
        <v>97</v>
      </c>
      <c r="AR71" s="41" t="s">
        <v>222</v>
      </c>
      <c r="AS71" s="41"/>
      <c r="AT71" s="41"/>
      <c r="AU71" s="41"/>
      <c r="AV71" s="41"/>
      <c r="AW71" s="41"/>
      <c r="AX71" s="41"/>
      <c r="AY71" s="41"/>
      <c r="AZ71" s="41"/>
      <c r="BA71" s="37">
        <f>BA72-BA73</f>
        <v>1658000</v>
      </c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>
        <f>BO72-BO73</f>
        <v>-3486406.120000001</v>
      </c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>
        <f>CC72-CC73</f>
        <v>0</v>
      </c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>
        <f>CQ72-CQ73</f>
        <v>-1828406.1200000048</v>
      </c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</row>
    <row r="72" spans="1:109" ht="11.25" customHeight="1">
      <c r="A72" s="38" t="s">
        <v>223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40"/>
      <c r="AQ72" s="14" t="s">
        <v>97</v>
      </c>
      <c r="AR72" s="41" t="s">
        <v>224</v>
      </c>
      <c r="AS72" s="41"/>
      <c r="AT72" s="41"/>
      <c r="AU72" s="41"/>
      <c r="AV72" s="41"/>
      <c r="AW72" s="41"/>
      <c r="AX72" s="41"/>
      <c r="AY72" s="41"/>
      <c r="AZ72" s="41"/>
      <c r="BA72" s="37">
        <f>BA16-BA38</f>
        <v>1658000</v>
      </c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>
        <f>BO16-BO38</f>
        <v>-3486406.120000001</v>
      </c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>
        <f>CC16-CC38</f>
        <v>0</v>
      </c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>
        <f>CQ16-CQ38</f>
        <v>-1828406.1200000048</v>
      </c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</row>
    <row r="73" spans="1:109" ht="11.25" customHeight="1">
      <c r="A73" s="38" t="s">
        <v>225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40"/>
      <c r="AQ73" s="14" t="s">
        <v>97</v>
      </c>
      <c r="AR73" s="41" t="s">
        <v>226</v>
      </c>
      <c r="AS73" s="41"/>
      <c r="AT73" s="41"/>
      <c r="AU73" s="41"/>
      <c r="AV73" s="41"/>
      <c r="AW73" s="41"/>
      <c r="AX73" s="41"/>
      <c r="AY73" s="41"/>
      <c r="AZ73" s="41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>
        <f>SUM(BA73:CC73)</f>
        <v>0</v>
      </c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</row>
    <row r="74" spans="1:109" ht="22.5" customHeight="1">
      <c r="A74" s="38" t="s">
        <v>227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40"/>
      <c r="AQ74" s="14" t="s">
        <v>97</v>
      </c>
      <c r="AR74" s="41" t="s">
        <v>228</v>
      </c>
      <c r="AS74" s="41"/>
      <c r="AT74" s="41"/>
      <c r="AU74" s="41"/>
      <c r="AV74" s="41"/>
      <c r="AW74" s="41"/>
      <c r="AX74" s="41"/>
      <c r="AY74" s="41"/>
      <c r="AZ74" s="41"/>
      <c r="BA74" s="37">
        <f>SUM(BA75,BA78,BA81,BA84,BA87)</f>
        <v>0</v>
      </c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>
        <f>SUM(BO75,BO78,BO81,BO84,BO87)</f>
        <v>-571477.7300000003</v>
      </c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>
        <f>SUM(CC75,CC78,CC81,CC84,CC87)</f>
        <v>0</v>
      </c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>
        <f>SUM(CQ75,CQ78,CQ81,CQ84,CQ87)</f>
        <v>-571477.7300000004</v>
      </c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</row>
    <row r="75" spans="1:109" ht="11.25" customHeight="1">
      <c r="A75" s="38" t="s">
        <v>229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40"/>
      <c r="AQ75" s="14" t="s">
        <v>97</v>
      </c>
      <c r="AR75" s="41" t="s">
        <v>230</v>
      </c>
      <c r="AS75" s="41"/>
      <c r="AT75" s="41"/>
      <c r="AU75" s="41"/>
      <c r="AV75" s="41"/>
      <c r="AW75" s="41"/>
      <c r="AX75" s="41"/>
      <c r="AY75" s="41"/>
      <c r="AZ75" s="41"/>
      <c r="BA75" s="37">
        <f>BA76-BA77</f>
        <v>0</v>
      </c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>
        <f>BO76-BO77</f>
        <v>-482510.5900000003</v>
      </c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>
        <f>CC76-CC77</f>
        <v>0</v>
      </c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>
        <f>CQ76-CQ77</f>
        <v>-482510.5900000003</v>
      </c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</row>
    <row r="76" spans="1:109" ht="22.5" customHeight="1">
      <c r="A76" s="38" t="s">
        <v>231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40"/>
      <c r="AQ76" s="14" t="s">
        <v>97</v>
      </c>
      <c r="AR76" s="41" t="s">
        <v>232</v>
      </c>
      <c r="AS76" s="41"/>
      <c r="AT76" s="41"/>
      <c r="AU76" s="41"/>
      <c r="AV76" s="41" t="s">
        <v>228</v>
      </c>
      <c r="AW76" s="41"/>
      <c r="AX76" s="41"/>
      <c r="AY76" s="41"/>
      <c r="AZ76" s="41"/>
      <c r="BA76" s="37">
        <v>1658000</v>
      </c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>
        <v>2123236.07</v>
      </c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>
        <f>SUM(BA76:CC76)</f>
        <v>3781236.07</v>
      </c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</row>
    <row r="77" spans="1:109" ht="11.25" customHeight="1">
      <c r="A77" s="38" t="s">
        <v>233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40"/>
      <c r="AQ77" s="14" t="s">
        <v>97</v>
      </c>
      <c r="AR77" s="41" t="s">
        <v>234</v>
      </c>
      <c r="AS77" s="41"/>
      <c r="AT77" s="41"/>
      <c r="AU77" s="41"/>
      <c r="AV77" s="41" t="s">
        <v>235</v>
      </c>
      <c r="AW77" s="41"/>
      <c r="AX77" s="41"/>
      <c r="AY77" s="41"/>
      <c r="AZ77" s="41"/>
      <c r="BA77" s="37">
        <v>1658000</v>
      </c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>
        <v>2605746.66</v>
      </c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>
        <f>SUM(BA77:CC77)</f>
        <v>4263746.66</v>
      </c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</row>
    <row r="78" spans="1:109" ht="11.25" customHeight="1">
      <c r="A78" s="38" t="s">
        <v>236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40"/>
      <c r="AQ78" s="14" t="s">
        <v>97</v>
      </c>
      <c r="AR78" s="41" t="s">
        <v>237</v>
      </c>
      <c r="AS78" s="41"/>
      <c r="AT78" s="41"/>
      <c r="AU78" s="41"/>
      <c r="AV78" s="41"/>
      <c r="AW78" s="41"/>
      <c r="AX78" s="41"/>
      <c r="AY78" s="41"/>
      <c r="AZ78" s="41"/>
      <c r="BA78" s="37">
        <f>BA79-BA80</f>
        <v>0</v>
      </c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>
        <f>BO79-BO80</f>
        <v>0</v>
      </c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>
        <f>CC79-CC80</f>
        <v>0</v>
      </c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>
        <f>CQ79-CQ80</f>
        <v>0</v>
      </c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</row>
    <row r="79" spans="1:109" ht="22.5" customHeight="1">
      <c r="A79" s="38" t="s">
        <v>238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40"/>
      <c r="AQ79" s="14" t="s">
        <v>97</v>
      </c>
      <c r="AR79" s="41" t="s">
        <v>239</v>
      </c>
      <c r="AS79" s="41"/>
      <c r="AT79" s="41"/>
      <c r="AU79" s="41"/>
      <c r="AV79" s="41" t="s">
        <v>230</v>
      </c>
      <c r="AW79" s="41"/>
      <c r="AX79" s="41"/>
      <c r="AY79" s="41"/>
      <c r="AZ79" s="41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>
        <f>SUM(BA79:CC79)</f>
        <v>0</v>
      </c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</row>
    <row r="80" spans="1:109" ht="11.25" customHeight="1">
      <c r="A80" s="38" t="s">
        <v>240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40"/>
      <c r="AQ80" s="14" t="s">
        <v>97</v>
      </c>
      <c r="AR80" s="41" t="s">
        <v>241</v>
      </c>
      <c r="AS80" s="41"/>
      <c r="AT80" s="41"/>
      <c r="AU80" s="41"/>
      <c r="AV80" s="41" t="s">
        <v>242</v>
      </c>
      <c r="AW80" s="41"/>
      <c r="AX80" s="41"/>
      <c r="AY80" s="41"/>
      <c r="AZ80" s="41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>
        <f>SUM(BA80:CC80)</f>
        <v>0</v>
      </c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</row>
    <row r="81" spans="1:109" ht="11.25" customHeight="1">
      <c r="A81" s="38" t="s">
        <v>243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40"/>
      <c r="AQ81" s="14" t="s">
        <v>97</v>
      </c>
      <c r="AR81" s="41" t="s">
        <v>244</v>
      </c>
      <c r="AS81" s="41"/>
      <c r="AT81" s="41"/>
      <c r="AU81" s="41"/>
      <c r="AV81" s="41"/>
      <c r="AW81" s="41"/>
      <c r="AX81" s="41"/>
      <c r="AY81" s="41"/>
      <c r="AZ81" s="41"/>
      <c r="BA81" s="37">
        <f>BA82-BA83</f>
        <v>0</v>
      </c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>
        <f>BO82-BO83</f>
        <v>0</v>
      </c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>
        <f>CC82-CC83</f>
        <v>0</v>
      </c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>
        <f>CQ82-CQ83</f>
        <v>0</v>
      </c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</row>
    <row r="82" spans="1:109" ht="22.5" customHeight="1">
      <c r="A82" s="38" t="s">
        <v>245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40"/>
      <c r="AQ82" s="14" t="s">
        <v>97</v>
      </c>
      <c r="AR82" s="41" t="s">
        <v>246</v>
      </c>
      <c r="AS82" s="41"/>
      <c r="AT82" s="41"/>
      <c r="AU82" s="41"/>
      <c r="AV82" s="41" t="s">
        <v>237</v>
      </c>
      <c r="AW82" s="41"/>
      <c r="AX82" s="41"/>
      <c r="AY82" s="41"/>
      <c r="AZ82" s="41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>
        <f>SUM(BA82:CC82)</f>
        <v>0</v>
      </c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</row>
    <row r="83" spans="1:109" ht="11.25" customHeight="1">
      <c r="A83" s="38" t="s">
        <v>247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40"/>
      <c r="AQ83" s="14" t="s">
        <v>97</v>
      </c>
      <c r="AR83" s="41" t="s">
        <v>248</v>
      </c>
      <c r="AS83" s="41"/>
      <c r="AT83" s="41"/>
      <c r="AU83" s="41"/>
      <c r="AV83" s="41" t="s">
        <v>249</v>
      </c>
      <c r="AW83" s="41"/>
      <c r="AX83" s="41"/>
      <c r="AY83" s="41"/>
      <c r="AZ83" s="41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>
        <f>SUM(BA83:CC83)</f>
        <v>0</v>
      </c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</row>
    <row r="84" spans="1:109" ht="11.25" customHeight="1">
      <c r="A84" s="38" t="s">
        <v>250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40"/>
      <c r="AQ84" s="14" t="s">
        <v>97</v>
      </c>
      <c r="AR84" s="41" t="s">
        <v>251</v>
      </c>
      <c r="AS84" s="41"/>
      <c r="AT84" s="41"/>
      <c r="AU84" s="41"/>
      <c r="AV84" s="41"/>
      <c r="AW84" s="41"/>
      <c r="AX84" s="41"/>
      <c r="AY84" s="41"/>
      <c r="AZ84" s="41"/>
      <c r="BA84" s="37">
        <f>BA85-BA86</f>
        <v>0</v>
      </c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>
        <f>BO85-BO86</f>
        <v>-88967.14000000001</v>
      </c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>
        <f>CC85-CC86</f>
        <v>0</v>
      </c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>
        <f>CQ85-CQ86</f>
        <v>-88967.14000000013</v>
      </c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</row>
    <row r="85" spans="1:109" ht="22.5" customHeight="1">
      <c r="A85" s="38" t="s">
        <v>252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40"/>
      <c r="AQ85" s="14" t="s">
        <v>97</v>
      </c>
      <c r="AR85" s="41" t="s">
        <v>253</v>
      </c>
      <c r="AS85" s="41"/>
      <c r="AT85" s="41"/>
      <c r="AU85" s="41"/>
      <c r="AV85" s="41" t="s">
        <v>254</v>
      </c>
      <c r="AW85" s="41"/>
      <c r="AX85" s="41"/>
      <c r="AY85" s="41"/>
      <c r="AZ85" s="41"/>
      <c r="BA85" s="37">
        <v>674145.52</v>
      </c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>
        <v>863889.69</v>
      </c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>
        <f>SUM(BA85:CC85)</f>
        <v>1538035.21</v>
      </c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</row>
    <row r="86" spans="1:109" ht="11.25" customHeight="1">
      <c r="A86" s="38" t="s">
        <v>255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40"/>
      <c r="AQ86" s="14" t="s">
        <v>97</v>
      </c>
      <c r="AR86" s="41" t="s">
        <v>256</v>
      </c>
      <c r="AS86" s="41"/>
      <c r="AT86" s="41"/>
      <c r="AU86" s="41"/>
      <c r="AV86" s="41" t="s">
        <v>257</v>
      </c>
      <c r="AW86" s="41"/>
      <c r="AX86" s="41"/>
      <c r="AY86" s="41"/>
      <c r="AZ86" s="41"/>
      <c r="BA86" s="37">
        <v>674145.52</v>
      </c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>
        <v>952856.83</v>
      </c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>
        <f>SUM(BA86:CC86)</f>
        <v>1627002.35</v>
      </c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</row>
    <row r="87" spans="1:109" ht="22.5" customHeight="1">
      <c r="A87" s="38" t="s">
        <v>258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40"/>
      <c r="AQ87" s="14" t="s">
        <v>97</v>
      </c>
      <c r="AR87" s="41" t="s">
        <v>259</v>
      </c>
      <c r="AS87" s="41"/>
      <c r="AT87" s="41"/>
      <c r="AU87" s="41"/>
      <c r="AV87" s="41"/>
      <c r="AW87" s="41"/>
      <c r="AX87" s="41"/>
      <c r="AY87" s="41"/>
      <c r="AZ87" s="41"/>
      <c r="BA87" s="37">
        <f>BA88-BA89</f>
        <v>0</v>
      </c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>
        <f>BO88-BO89</f>
        <v>0</v>
      </c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>
        <f>CC88-CC89</f>
        <v>0</v>
      </c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>
        <f>CQ88-CQ89</f>
        <v>0</v>
      </c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</row>
    <row r="88" spans="1:109" ht="22.5" customHeight="1">
      <c r="A88" s="38" t="s">
        <v>260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40"/>
      <c r="AQ88" s="14" t="s">
        <v>97</v>
      </c>
      <c r="AR88" s="41" t="s">
        <v>261</v>
      </c>
      <c r="AS88" s="41"/>
      <c r="AT88" s="41"/>
      <c r="AU88" s="41"/>
      <c r="AV88" s="41" t="s">
        <v>262</v>
      </c>
      <c r="AW88" s="41"/>
      <c r="AX88" s="41"/>
      <c r="AY88" s="41"/>
      <c r="AZ88" s="41"/>
      <c r="BA88" s="37">
        <v>674145.52</v>
      </c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>
        <v>31289379.54</v>
      </c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>
        <f>SUM(BA88:CC88)</f>
        <v>31963525.06</v>
      </c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</row>
    <row r="89" spans="1:109" ht="11.25" customHeight="1">
      <c r="A89" s="38" t="s">
        <v>263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40"/>
      <c r="AQ89" s="14" t="s">
        <v>97</v>
      </c>
      <c r="AR89" s="41" t="s">
        <v>264</v>
      </c>
      <c r="AS89" s="41"/>
      <c r="AT89" s="41"/>
      <c r="AU89" s="41"/>
      <c r="AV89" s="41" t="s">
        <v>262</v>
      </c>
      <c r="AW89" s="41"/>
      <c r="AX89" s="41"/>
      <c r="AY89" s="41"/>
      <c r="AZ89" s="41"/>
      <c r="BA89" s="37">
        <v>674145.52</v>
      </c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>
        <v>31289379.54</v>
      </c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>
        <f>SUM(BA89:CC89)</f>
        <v>31963525.06</v>
      </c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</row>
    <row r="90" ht="11.25">
      <c r="DE90" s="11" t="s">
        <v>265</v>
      </c>
    </row>
    <row r="91" spans="1:109" s="8" customFormat="1" ht="35.25" customHeight="1">
      <c r="A91" s="45" t="s">
        <v>32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7"/>
      <c r="AQ91" s="13"/>
      <c r="AR91" s="42" t="s">
        <v>31</v>
      </c>
      <c r="AS91" s="46"/>
      <c r="AT91" s="46"/>
      <c r="AU91" s="47"/>
      <c r="AV91" s="42" t="s">
        <v>36</v>
      </c>
      <c r="AW91" s="46"/>
      <c r="AX91" s="46"/>
      <c r="AY91" s="46"/>
      <c r="AZ91" s="47"/>
      <c r="BA91" s="42" t="s">
        <v>37</v>
      </c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4"/>
      <c r="BO91" s="42" t="s">
        <v>38</v>
      </c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4"/>
      <c r="CC91" s="42" t="s">
        <v>39</v>
      </c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4"/>
      <c r="CQ91" s="45" t="s">
        <v>40</v>
      </c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7"/>
    </row>
    <row r="92" spans="1:109" s="8" customFormat="1" ht="11.25">
      <c r="A92" s="45">
        <v>1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7"/>
      <c r="AQ92" s="13"/>
      <c r="AR92" s="45">
        <v>2</v>
      </c>
      <c r="AS92" s="46"/>
      <c r="AT92" s="46"/>
      <c r="AU92" s="47"/>
      <c r="AV92" s="45">
        <v>3</v>
      </c>
      <c r="AW92" s="46"/>
      <c r="AX92" s="46"/>
      <c r="AY92" s="46"/>
      <c r="AZ92" s="47"/>
      <c r="BA92" s="45">
        <v>4</v>
      </c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7"/>
      <c r="BO92" s="45">
        <v>5</v>
      </c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7"/>
      <c r="CC92" s="45">
        <v>6</v>
      </c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7"/>
      <c r="CQ92" s="45">
        <v>7</v>
      </c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7"/>
    </row>
    <row r="93" spans="1:109" ht="22.5" customHeight="1">
      <c r="A93" s="38" t="s">
        <v>266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40"/>
      <c r="AQ93" s="14" t="s">
        <v>97</v>
      </c>
      <c r="AR93" s="41" t="s">
        <v>267</v>
      </c>
      <c r="AS93" s="41"/>
      <c r="AT93" s="41"/>
      <c r="AU93" s="41"/>
      <c r="AV93" s="41"/>
      <c r="AW93" s="41"/>
      <c r="AX93" s="41"/>
      <c r="AY93" s="41"/>
      <c r="AZ93" s="41"/>
      <c r="BA93" s="37">
        <f>BA94-BA116</f>
        <v>1658000</v>
      </c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>
        <f>BO94-BO116</f>
        <v>-2914928.3900000006</v>
      </c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>
        <f>CC94-CC116</f>
        <v>0</v>
      </c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>
        <f>CQ94-CQ116</f>
        <v>-1256928.3900000006</v>
      </c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</row>
    <row r="94" spans="1:109" ht="22.5" customHeight="1">
      <c r="A94" s="38" t="s">
        <v>268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40"/>
      <c r="AQ94" s="14" t="s">
        <v>97</v>
      </c>
      <c r="AR94" s="41" t="s">
        <v>269</v>
      </c>
      <c r="AS94" s="41"/>
      <c r="AT94" s="41"/>
      <c r="AU94" s="41"/>
      <c r="AV94" s="41"/>
      <c r="AW94" s="41"/>
      <c r="AX94" s="41"/>
      <c r="AY94" s="41"/>
      <c r="AZ94" s="41"/>
      <c r="BA94" s="37">
        <f>SUM(BA95,BA98,BA101,BA104,BA107,BA110)</f>
        <v>0</v>
      </c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>
        <f>SUM(BO95,BO98,BO101,BO104,BO107,BO110)</f>
        <v>-1188846.740000002</v>
      </c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>
        <f>SUM(CC95,CC98,CC101,CC104,CC107,CC110)</f>
        <v>0</v>
      </c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>
        <f>SUM(CQ95,CQ98,CQ101,CQ104,CQ107,CQ110)</f>
        <v>-1188846.740000002</v>
      </c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</row>
    <row r="95" spans="1:109" ht="11.25" customHeight="1">
      <c r="A95" s="38" t="s">
        <v>270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40"/>
      <c r="AQ95" s="14" t="s">
        <v>97</v>
      </c>
      <c r="AR95" s="41" t="s">
        <v>235</v>
      </c>
      <c r="AS95" s="41"/>
      <c r="AT95" s="41"/>
      <c r="AU95" s="41"/>
      <c r="AV95" s="41"/>
      <c r="AW95" s="41"/>
      <c r="AX95" s="41"/>
      <c r="AY95" s="41"/>
      <c r="AZ95" s="41"/>
      <c r="BA95" s="37">
        <f>BA96-BA97</f>
        <v>0</v>
      </c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>
        <f>BO96-BO97</f>
        <v>316481.48000000045</v>
      </c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>
        <f>CC96-CC97</f>
        <v>0</v>
      </c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>
        <f>CQ96-CQ97</f>
        <v>316481.48000000045</v>
      </c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</row>
    <row r="96" spans="1:109" ht="22.5" customHeight="1">
      <c r="A96" s="38" t="s">
        <v>271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40"/>
      <c r="AQ96" s="14" t="s">
        <v>97</v>
      </c>
      <c r="AR96" s="41" t="s">
        <v>272</v>
      </c>
      <c r="AS96" s="41"/>
      <c r="AT96" s="41"/>
      <c r="AU96" s="41"/>
      <c r="AV96" s="41" t="s">
        <v>273</v>
      </c>
      <c r="AW96" s="41"/>
      <c r="AX96" s="41"/>
      <c r="AY96" s="41"/>
      <c r="AZ96" s="41"/>
      <c r="BA96" s="37">
        <v>2332145.52</v>
      </c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>
        <v>29530075.13</v>
      </c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>
        <f>SUM(BA96:CC96)</f>
        <v>31862220.65</v>
      </c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</row>
    <row r="97" spans="1:109" ht="11.25" customHeight="1">
      <c r="A97" s="38" t="s">
        <v>274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40"/>
      <c r="AQ97" s="14" t="s">
        <v>97</v>
      </c>
      <c r="AR97" s="41" t="s">
        <v>275</v>
      </c>
      <c r="AS97" s="41"/>
      <c r="AT97" s="41"/>
      <c r="AU97" s="41"/>
      <c r="AV97" s="41" t="s">
        <v>276</v>
      </c>
      <c r="AW97" s="41"/>
      <c r="AX97" s="41"/>
      <c r="AY97" s="41"/>
      <c r="AZ97" s="41"/>
      <c r="BA97" s="37">
        <v>2332145.52</v>
      </c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>
        <v>29213593.65</v>
      </c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>
        <f>SUM(BA97:CC97)</f>
        <v>31545739.169999998</v>
      </c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</row>
    <row r="98" spans="1:109" ht="11.25" customHeight="1">
      <c r="A98" s="38" t="s">
        <v>277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40"/>
      <c r="AQ98" s="14" t="s">
        <v>97</v>
      </c>
      <c r="AR98" s="41" t="s">
        <v>242</v>
      </c>
      <c r="AS98" s="41"/>
      <c r="AT98" s="41"/>
      <c r="AU98" s="41"/>
      <c r="AV98" s="41"/>
      <c r="AW98" s="41"/>
      <c r="AX98" s="41"/>
      <c r="AY98" s="41"/>
      <c r="AZ98" s="41"/>
      <c r="BA98" s="37">
        <f>BA99-BA100</f>
        <v>0</v>
      </c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>
        <f>BO99-BO100</f>
        <v>0</v>
      </c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>
        <f>CC99-CC100</f>
        <v>0</v>
      </c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>
        <f>CQ99-CQ100</f>
        <v>0</v>
      </c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</row>
    <row r="99" spans="1:109" ht="22.5" customHeight="1">
      <c r="A99" s="38" t="s">
        <v>278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40"/>
      <c r="AQ99" s="14" t="s">
        <v>97</v>
      </c>
      <c r="AR99" s="41" t="s">
        <v>279</v>
      </c>
      <c r="AS99" s="41"/>
      <c r="AT99" s="41"/>
      <c r="AU99" s="41"/>
      <c r="AV99" s="41" t="s">
        <v>280</v>
      </c>
      <c r="AW99" s="41"/>
      <c r="AX99" s="41"/>
      <c r="AY99" s="41"/>
      <c r="AZ99" s="41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>
        <f>SUM(BA99:CC99)</f>
        <v>0</v>
      </c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</row>
    <row r="100" spans="1:109" ht="11.25" customHeight="1">
      <c r="A100" s="38" t="s">
        <v>281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40"/>
      <c r="AQ100" s="14" t="s">
        <v>97</v>
      </c>
      <c r="AR100" s="41" t="s">
        <v>282</v>
      </c>
      <c r="AS100" s="41"/>
      <c r="AT100" s="41"/>
      <c r="AU100" s="41"/>
      <c r="AV100" s="41" t="s">
        <v>283</v>
      </c>
      <c r="AW100" s="41"/>
      <c r="AX100" s="41"/>
      <c r="AY100" s="41"/>
      <c r="AZ100" s="41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>
        <f>SUM(BA100:CC100)</f>
        <v>0</v>
      </c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</row>
    <row r="101" spans="1:109" ht="11.25" customHeight="1">
      <c r="A101" s="38" t="s">
        <v>284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40"/>
      <c r="AQ101" s="14" t="s">
        <v>97</v>
      </c>
      <c r="AR101" s="41" t="s">
        <v>257</v>
      </c>
      <c r="AS101" s="41"/>
      <c r="AT101" s="41"/>
      <c r="AU101" s="41"/>
      <c r="AV101" s="41"/>
      <c r="AW101" s="41"/>
      <c r="AX101" s="41"/>
      <c r="AY101" s="41"/>
      <c r="AZ101" s="41"/>
      <c r="BA101" s="37">
        <f>BA102-BA103</f>
        <v>0</v>
      </c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>
        <f>BO102-BO103</f>
        <v>0</v>
      </c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>
        <f>CC102-CC103</f>
        <v>0</v>
      </c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>
        <f>CQ102-CQ103</f>
        <v>0</v>
      </c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</row>
    <row r="102" spans="1:109" ht="22.5" customHeight="1">
      <c r="A102" s="38" t="s">
        <v>285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40"/>
      <c r="AQ102" s="14" t="s">
        <v>97</v>
      </c>
      <c r="AR102" s="41" t="s">
        <v>286</v>
      </c>
      <c r="AS102" s="41"/>
      <c r="AT102" s="41"/>
      <c r="AU102" s="41"/>
      <c r="AV102" s="41" t="s">
        <v>287</v>
      </c>
      <c r="AW102" s="41"/>
      <c r="AX102" s="41"/>
      <c r="AY102" s="41"/>
      <c r="AZ102" s="41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>
        <f>SUM(BA102:CC102)</f>
        <v>0</v>
      </c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</row>
    <row r="103" spans="1:109" ht="11.25" customHeight="1">
      <c r="A103" s="38" t="s">
        <v>288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40"/>
      <c r="AQ103" s="14" t="s">
        <v>97</v>
      </c>
      <c r="AR103" s="41" t="s">
        <v>289</v>
      </c>
      <c r="AS103" s="41"/>
      <c r="AT103" s="41"/>
      <c r="AU103" s="41"/>
      <c r="AV103" s="41" t="s">
        <v>290</v>
      </c>
      <c r="AW103" s="41"/>
      <c r="AX103" s="41"/>
      <c r="AY103" s="41"/>
      <c r="AZ103" s="41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>
        <f>SUM(BA103:CC103)</f>
        <v>0</v>
      </c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</row>
    <row r="104" spans="1:109" ht="11.25" customHeight="1">
      <c r="A104" s="38" t="s">
        <v>291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40"/>
      <c r="AQ104" s="14" t="s">
        <v>97</v>
      </c>
      <c r="AR104" s="41" t="s">
        <v>292</v>
      </c>
      <c r="AS104" s="41"/>
      <c r="AT104" s="41"/>
      <c r="AU104" s="41"/>
      <c r="AV104" s="41"/>
      <c r="AW104" s="41"/>
      <c r="AX104" s="41"/>
      <c r="AY104" s="41"/>
      <c r="AZ104" s="41"/>
      <c r="BA104" s="37">
        <f>BA105-BA106</f>
        <v>0</v>
      </c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>
        <f>BO105-BO106</f>
        <v>0</v>
      </c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>
        <f>CC105-CC106</f>
        <v>0</v>
      </c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>
        <f>CQ105-CQ106</f>
        <v>0</v>
      </c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</row>
    <row r="105" spans="1:109" ht="22.5" customHeight="1">
      <c r="A105" s="38" t="s">
        <v>293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40"/>
      <c r="AQ105" s="14" t="s">
        <v>97</v>
      </c>
      <c r="AR105" s="41" t="s">
        <v>294</v>
      </c>
      <c r="AS105" s="41"/>
      <c r="AT105" s="41"/>
      <c r="AU105" s="41"/>
      <c r="AV105" s="41" t="s">
        <v>295</v>
      </c>
      <c r="AW105" s="41"/>
      <c r="AX105" s="41"/>
      <c r="AY105" s="41"/>
      <c r="AZ105" s="41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>
        <f>SUM(BA105:CC105)</f>
        <v>0</v>
      </c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</row>
    <row r="106" spans="1:109" ht="22.5" customHeight="1">
      <c r="A106" s="38" t="s">
        <v>296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40"/>
      <c r="AQ106" s="14" t="s">
        <v>97</v>
      </c>
      <c r="AR106" s="41" t="s">
        <v>297</v>
      </c>
      <c r="AS106" s="41"/>
      <c r="AT106" s="41"/>
      <c r="AU106" s="41"/>
      <c r="AV106" s="41" t="s">
        <v>298</v>
      </c>
      <c r="AW106" s="41"/>
      <c r="AX106" s="41"/>
      <c r="AY106" s="41"/>
      <c r="AZ106" s="41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>
        <f>SUM(BA106:CC106)</f>
        <v>0</v>
      </c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</row>
    <row r="107" spans="1:109" ht="11.25" customHeight="1">
      <c r="A107" s="38" t="s">
        <v>299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40"/>
      <c r="AQ107" s="14" t="s">
        <v>97</v>
      </c>
      <c r="AR107" s="41" t="s">
        <v>300</v>
      </c>
      <c r="AS107" s="41"/>
      <c r="AT107" s="41"/>
      <c r="AU107" s="41"/>
      <c r="AV107" s="41"/>
      <c r="AW107" s="41"/>
      <c r="AX107" s="41"/>
      <c r="AY107" s="41"/>
      <c r="AZ107" s="41"/>
      <c r="BA107" s="37">
        <f>BA108-BA109</f>
        <v>0</v>
      </c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>
        <f>BO108-BO109</f>
        <v>0</v>
      </c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>
        <f>CC108-CC109</f>
        <v>0</v>
      </c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>
        <f>CQ108-CQ109</f>
        <v>0</v>
      </c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</row>
    <row r="108" spans="1:109" ht="22.5" customHeight="1">
      <c r="A108" s="38" t="s">
        <v>301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40"/>
      <c r="AQ108" s="14" t="s">
        <v>97</v>
      </c>
      <c r="AR108" s="41" t="s">
        <v>302</v>
      </c>
      <c r="AS108" s="41"/>
      <c r="AT108" s="41"/>
      <c r="AU108" s="41"/>
      <c r="AV108" s="41" t="s">
        <v>303</v>
      </c>
      <c r="AW108" s="41"/>
      <c r="AX108" s="41"/>
      <c r="AY108" s="41"/>
      <c r="AZ108" s="41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>
        <f>SUM(BA108:CC108)</f>
        <v>0</v>
      </c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</row>
    <row r="109" spans="1:109" ht="11.25" customHeight="1">
      <c r="A109" s="38" t="s">
        <v>304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40"/>
      <c r="AQ109" s="14" t="s">
        <v>97</v>
      </c>
      <c r="AR109" s="41" t="s">
        <v>305</v>
      </c>
      <c r="AS109" s="41"/>
      <c r="AT109" s="41"/>
      <c r="AU109" s="41"/>
      <c r="AV109" s="41" t="s">
        <v>306</v>
      </c>
      <c r="AW109" s="41"/>
      <c r="AX109" s="41"/>
      <c r="AY109" s="41"/>
      <c r="AZ109" s="41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>
        <f>SUM(BA109:CC109)</f>
        <v>0</v>
      </c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</row>
    <row r="110" spans="1:109" ht="11.25" customHeight="1">
      <c r="A110" s="38" t="s">
        <v>307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40"/>
      <c r="AQ110" s="14" t="s">
        <v>97</v>
      </c>
      <c r="AR110" s="41" t="s">
        <v>308</v>
      </c>
      <c r="AS110" s="41"/>
      <c r="AT110" s="41"/>
      <c r="AU110" s="41"/>
      <c r="AV110" s="41"/>
      <c r="AW110" s="41"/>
      <c r="AX110" s="41"/>
      <c r="AY110" s="41"/>
      <c r="AZ110" s="41"/>
      <c r="BA110" s="37">
        <f>BA111-BA112</f>
        <v>0</v>
      </c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>
        <f>BO111-BO112</f>
        <v>-1505328.2200000025</v>
      </c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>
        <f>CC111-CC112</f>
        <v>0</v>
      </c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>
        <f>CQ111-CQ112</f>
        <v>-1505328.2200000025</v>
      </c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</row>
    <row r="111" spans="1:109" ht="22.5" customHeight="1">
      <c r="A111" s="38" t="s">
        <v>309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40"/>
      <c r="AQ111" s="14" t="s">
        <v>97</v>
      </c>
      <c r="AR111" s="41" t="s">
        <v>310</v>
      </c>
      <c r="AS111" s="41"/>
      <c r="AT111" s="41"/>
      <c r="AU111" s="41"/>
      <c r="AV111" s="41" t="s">
        <v>311</v>
      </c>
      <c r="AW111" s="41"/>
      <c r="AX111" s="41"/>
      <c r="AY111" s="41"/>
      <c r="AZ111" s="41"/>
      <c r="BA111" s="37">
        <v>2332145.52</v>
      </c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>
        <v>29608308.9</v>
      </c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>
        <f>SUM(BA111:CC111)</f>
        <v>31940454.419999998</v>
      </c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</row>
    <row r="112" spans="1:109" ht="11.25" customHeight="1">
      <c r="A112" s="38" t="s">
        <v>312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40"/>
      <c r="AQ112" s="14" t="s">
        <v>97</v>
      </c>
      <c r="AR112" s="41" t="s">
        <v>313</v>
      </c>
      <c r="AS112" s="41"/>
      <c r="AT112" s="41"/>
      <c r="AU112" s="41"/>
      <c r="AV112" s="41" t="s">
        <v>314</v>
      </c>
      <c r="AW112" s="41"/>
      <c r="AX112" s="41"/>
      <c r="AY112" s="41"/>
      <c r="AZ112" s="41"/>
      <c r="BA112" s="37">
        <v>2332145.52</v>
      </c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>
        <v>31113637.12</v>
      </c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>
        <f>SUM(BA112:CC112)</f>
        <v>33445782.64</v>
      </c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</row>
    <row r="113" ht="11.25">
      <c r="DE113" s="11" t="s">
        <v>315</v>
      </c>
    </row>
    <row r="114" spans="1:109" s="8" customFormat="1" ht="35.25" customHeight="1">
      <c r="A114" s="45" t="s">
        <v>32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7"/>
      <c r="AQ114" s="13"/>
      <c r="AR114" s="42" t="s">
        <v>31</v>
      </c>
      <c r="AS114" s="46"/>
      <c r="AT114" s="46"/>
      <c r="AU114" s="47"/>
      <c r="AV114" s="42" t="s">
        <v>36</v>
      </c>
      <c r="AW114" s="46"/>
      <c r="AX114" s="46"/>
      <c r="AY114" s="46"/>
      <c r="AZ114" s="47"/>
      <c r="BA114" s="42" t="s">
        <v>37</v>
      </c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4"/>
      <c r="BO114" s="42" t="s">
        <v>38</v>
      </c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4"/>
      <c r="CC114" s="42" t="s">
        <v>39</v>
      </c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4"/>
      <c r="CQ114" s="45" t="s">
        <v>40</v>
      </c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7"/>
    </row>
    <row r="115" spans="1:109" s="8" customFormat="1" ht="11.25">
      <c r="A115" s="45">
        <v>1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7"/>
      <c r="AQ115" s="13"/>
      <c r="AR115" s="45">
        <v>2</v>
      </c>
      <c r="AS115" s="46"/>
      <c r="AT115" s="46"/>
      <c r="AU115" s="47"/>
      <c r="AV115" s="45">
        <v>3</v>
      </c>
      <c r="AW115" s="46"/>
      <c r="AX115" s="46"/>
      <c r="AY115" s="46"/>
      <c r="AZ115" s="47"/>
      <c r="BA115" s="45">
        <v>4</v>
      </c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7"/>
      <c r="BO115" s="45">
        <v>5</v>
      </c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7"/>
      <c r="CC115" s="45">
        <v>6</v>
      </c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7"/>
      <c r="CQ115" s="45">
        <v>7</v>
      </c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7"/>
    </row>
    <row r="116" spans="1:109" ht="11.25" customHeight="1">
      <c r="A116" s="38" t="s">
        <v>316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40"/>
      <c r="AQ116" s="14" t="s">
        <v>97</v>
      </c>
      <c r="AR116" s="41" t="s">
        <v>273</v>
      </c>
      <c r="AS116" s="41"/>
      <c r="AT116" s="41"/>
      <c r="AU116" s="41"/>
      <c r="AV116" s="41"/>
      <c r="AW116" s="41"/>
      <c r="AX116" s="41"/>
      <c r="AY116" s="41"/>
      <c r="AZ116" s="41"/>
      <c r="BA116" s="37">
        <f>SUM(BA117,BA120,BA123)</f>
        <v>-1658000</v>
      </c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>
        <f>SUM(BO117,BO120,BO123)</f>
        <v>1726081.6499999985</v>
      </c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>
        <f>SUM(CC117,CC120,CC123)</f>
        <v>0</v>
      </c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>
        <f>SUM(CQ117,CQ120,CQ123)</f>
        <v>68081.64999999851</v>
      </c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</row>
    <row r="117" spans="1:109" ht="22.5" customHeight="1">
      <c r="A117" s="38" t="s">
        <v>317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40"/>
      <c r="AQ117" s="14" t="s">
        <v>97</v>
      </c>
      <c r="AR117" s="41" t="s">
        <v>280</v>
      </c>
      <c r="AS117" s="41"/>
      <c r="AT117" s="41"/>
      <c r="AU117" s="41"/>
      <c r="AV117" s="41"/>
      <c r="AW117" s="41"/>
      <c r="AX117" s="41"/>
      <c r="AY117" s="41"/>
      <c r="AZ117" s="41"/>
      <c r="BA117" s="37">
        <f>BA118-BA119</f>
        <v>0</v>
      </c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>
        <f>BO118-BO119</f>
        <v>0</v>
      </c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>
        <f>CC118-CC119</f>
        <v>0</v>
      </c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>
        <f>CQ118-CQ119</f>
        <v>0</v>
      </c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</row>
    <row r="118" spans="1:109" ht="22.5" customHeight="1">
      <c r="A118" s="38" t="s">
        <v>318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40"/>
      <c r="AQ118" s="14" t="s">
        <v>97</v>
      </c>
      <c r="AR118" s="41" t="s">
        <v>319</v>
      </c>
      <c r="AS118" s="41"/>
      <c r="AT118" s="41"/>
      <c r="AU118" s="41"/>
      <c r="AV118" s="41" t="s">
        <v>320</v>
      </c>
      <c r="AW118" s="41"/>
      <c r="AX118" s="41"/>
      <c r="AY118" s="41"/>
      <c r="AZ118" s="41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>
        <f>SUM(BA118:CC118)</f>
        <v>0</v>
      </c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</row>
    <row r="119" spans="1:109" ht="11.25" customHeight="1">
      <c r="A119" s="38" t="s">
        <v>321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40"/>
      <c r="AQ119" s="14" t="s">
        <v>97</v>
      </c>
      <c r="AR119" s="41" t="s">
        <v>322</v>
      </c>
      <c r="AS119" s="41"/>
      <c r="AT119" s="41"/>
      <c r="AU119" s="41"/>
      <c r="AV119" s="41" t="s">
        <v>323</v>
      </c>
      <c r="AW119" s="41"/>
      <c r="AX119" s="41"/>
      <c r="AY119" s="41"/>
      <c r="AZ119" s="41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>
        <f>SUM(BA119:CC119)</f>
        <v>0</v>
      </c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</row>
    <row r="120" spans="1:109" ht="22.5" customHeight="1">
      <c r="A120" s="38" t="s">
        <v>324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40"/>
      <c r="AQ120" s="14" t="s">
        <v>97</v>
      </c>
      <c r="AR120" s="41" t="s">
        <v>287</v>
      </c>
      <c r="AS120" s="41"/>
      <c r="AT120" s="41"/>
      <c r="AU120" s="41"/>
      <c r="AV120" s="41"/>
      <c r="AW120" s="41"/>
      <c r="AX120" s="41"/>
      <c r="AY120" s="41"/>
      <c r="AZ120" s="41"/>
      <c r="BA120" s="37">
        <f>BA121-BA122</f>
        <v>0</v>
      </c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>
        <f>BO121-BO122</f>
        <v>0</v>
      </c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>
        <f>CC121-CC122</f>
        <v>0</v>
      </c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>
        <f>CQ121-CQ122</f>
        <v>0</v>
      </c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</row>
    <row r="121" spans="1:109" ht="33.75" customHeight="1">
      <c r="A121" s="38" t="s">
        <v>325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40"/>
      <c r="AQ121" s="14" t="s">
        <v>97</v>
      </c>
      <c r="AR121" s="41" t="s">
        <v>326</v>
      </c>
      <c r="AS121" s="41"/>
      <c r="AT121" s="41"/>
      <c r="AU121" s="41"/>
      <c r="AV121" s="41" t="s">
        <v>327</v>
      </c>
      <c r="AW121" s="41"/>
      <c r="AX121" s="41"/>
      <c r="AY121" s="41"/>
      <c r="AZ121" s="41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>
        <f>SUM(BA121:CC121)</f>
        <v>0</v>
      </c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</row>
    <row r="122" spans="1:109" ht="22.5" customHeight="1">
      <c r="A122" s="38" t="s">
        <v>328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40"/>
      <c r="AQ122" s="14" t="s">
        <v>97</v>
      </c>
      <c r="AR122" s="41" t="s">
        <v>329</v>
      </c>
      <c r="AS122" s="41"/>
      <c r="AT122" s="41"/>
      <c r="AU122" s="41"/>
      <c r="AV122" s="41" t="s">
        <v>330</v>
      </c>
      <c r="AW122" s="41"/>
      <c r="AX122" s="41"/>
      <c r="AY122" s="41"/>
      <c r="AZ122" s="41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>
        <f>SUM(BA122:CC122)</f>
        <v>0</v>
      </c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</row>
    <row r="123" spans="1:109" ht="11.25" customHeight="1">
      <c r="A123" s="38" t="s">
        <v>331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40"/>
      <c r="AQ123" s="14" t="s">
        <v>97</v>
      </c>
      <c r="AR123" s="41" t="s">
        <v>295</v>
      </c>
      <c r="AS123" s="41"/>
      <c r="AT123" s="41"/>
      <c r="AU123" s="41"/>
      <c r="AV123" s="41"/>
      <c r="AW123" s="41"/>
      <c r="AX123" s="41"/>
      <c r="AY123" s="41"/>
      <c r="AZ123" s="41"/>
      <c r="BA123" s="37">
        <f>BA124-BA125</f>
        <v>-1658000</v>
      </c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>
        <f>BO124-BO125</f>
        <v>1726081.6499999985</v>
      </c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>
        <f>CC124-CC125</f>
        <v>0</v>
      </c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>
        <f>CQ124-CQ125</f>
        <v>68081.64999999851</v>
      </c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</row>
    <row r="124" spans="1:109" ht="22.5" customHeight="1">
      <c r="A124" s="38" t="s">
        <v>332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40"/>
      <c r="AQ124" s="14" t="s">
        <v>97</v>
      </c>
      <c r="AR124" s="41" t="s">
        <v>333</v>
      </c>
      <c r="AS124" s="41"/>
      <c r="AT124" s="41"/>
      <c r="AU124" s="41"/>
      <c r="AV124" s="41" t="s">
        <v>334</v>
      </c>
      <c r="AW124" s="41"/>
      <c r="AX124" s="41"/>
      <c r="AY124" s="41"/>
      <c r="AZ124" s="41"/>
      <c r="BA124" s="37">
        <v>2332145.52</v>
      </c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>
        <v>49225418.4</v>
      </c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>
        <f>SUM(BA124:CC124)</f>
        <v>51557563.92</v>
      </c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</row>
    <row r="125" spans="1:109" ht="11.25" customHeight="1">
      <c r="A125" s="38" t="s">
        <v>335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40"/>
      <c r="AQ125" s="14" t="s">
        <v>97</v>
      </c>
      <c r="AR125" s="41" t="s">
        <v>336</v>
      </c>
      <c r="AS125" s="41"/>
      <c r="AT125" s="41"/>
      <c r="AU125" s="41"/>
      <c r="AV125" s="41" t="s">
        <v>337</v>
      </c>
      <c r="AW125" s="41"/>
      <c r="AX125" s="41"/>
      <c r="AY125" s="41"/>
      <c r="AZ125" s="41"/>
      <c r="BA125" s="37">
        <v>3990145.52</v>
      </c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>
        <v>47499336.75</v>
      </c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>
        <f>SUM(BA125:CC125)</f>
        <v>51489482.27</v>
      </c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</row>
    <row r="128" spans="1:108" ht="11.25">
      <c r="A128" s="1" t="s">
        <v>1</v>
      </c>
      <c r="L128" s="48"/>
      <c r="M128" s="48"/>
      <c r="N128" s="48"/>
      <c r="O128" s="48"/>
      <c r="P128" s="48"/>
      <c r="Q128" s="48"/>
      <c r="R128" s="48"/>
      <c r="S128" s="48"/>
      <c r="T128" s="48"/>
      <c r="V128" s="50" t="s">
        <v>92</v>
      </c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BF128" s="1" t="s">
        <v>2</v>
      </c>
      <c r="BU128" s="48"/>
      <c r="BV128" s="48"/>
      <c r="BW128" s="48"/>
      <c r="BX128" s="48"/>
      <c r="BY128" s="48"/>
      <c r="BZ128" s="48"/>
      <c r="CA128" s="48"/>
      <c r="CB128" s="48"/>
      <c r="CC128" s="48"/>
      <c r="CD128" s="12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</row>
    <row r="129" spans="12:108" ht="11.25" customHeight="1">
      <c r="L129" s="49" t="s">
        <v>3</v>
      </c>
      <c r="M129" s="49"/>
      <c r="N129" s="49"/>
      <c r="O129" s="49"/>
      <c r="P129" s="49"/>
      <c r="Q129" s="49"/>
      <c r="R129" s="49"/>
      <c r="S129" s="49"/>
      <c r="T129" s="49"/>
      <c r="V129" s="49" t="s">
        <v>4</v>
      </c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BF129" s="1" t="s">
        <v>5</v>
      </c>
      <c r="BU129" s="49" t="s">
        <v>3</v>
      </c>
      <c r="BV129" s="49"/>
      <c r="BW129" s="49"/>
      <c r="BX129" s="49"/>
      <c r="BY129" s="49"/>
      <c r="BZ129" s="49"/>
      <c r="CA129" s="49"/>
      <c r="CB129" s="49"/>
      <c r="CC129" s="49"/>
      <c r="CD129" s="3"/>
      <c r="CE129" s="49" t="s">
        <v>4</v>
      </c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</row>
    <row r="131" spans="1:47" ht="11.25">
      <c r="A131" s="1" t="s">
        <v>6</v>
      </c>
      <c r="L131" s="48"/>
      <c r="M131" s="48"/>
      <c r="N131" s="48"/>
      <c r="O131" s="48"/>
      <c r="P131" s="48"/>
      <c r="Q131" s="48"/>
      <c r="R131" s="48"/>
      <c r="S131" s="48"/>
      <c r="T131" s="48"/>
      <c r="V131" s="50" t="s">
        <v>93</v>
      </c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</row>
    <row r="132" spans="12:47" ht="11.25" customHeight="1">
      <c r="L132" s="49" t="s">
        <v>3</v>
      </c>
      <c r="M132" s="49"/>
      <c r="N132" s="49"/>
      <c r="O132" s="49"/>
      <c r="P132" s="49"/>
      <c r="Q132" s="49"/>
      <c r="R132" s="49"/>
      <c r="S132" s="49"/>
      <c r="T132" s="49"/>
      <c r="V132" s="49" t="s">
        <v>4</v>
      </c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</row>
    <row r="133" spans="12:108" ht="11.25">
      <c r="L133" s="3"/>
      <c r="M133" s="3"/>
      <c r="N133" s="3"/>
      <c r="O133" s="3"/>
      <c r="P133" s="3"/>
      <c r="Q133" s="3"/>
      <c r="R133" s="3"/>
      <c r="S133" s="3"/>
      <c r="T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BA133" s="4" t="s">
        <v>7</v>
      </c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</row>
    <row r="134" spans="12:108" ht="11.25" customHeight="1">
      <c r="L134" s="3"/>
      <c r="M134" s="3"/>
      <c r="N134" s="3"/>
      <c r="O134" s="3"/>
      <c r="P134" s="3"/>
      <c r="Q134" s="3"/>
      <c r="R134" s="3"/>
      <c r="S134" s="3"/>
      <c r="T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BU134" s="49" t="s">
        <v>8</v>
      </c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</row>
    <row r="135" spans="12:108" ht="11.25">
      <c r="L135" s="3"/>
      <c r="M135" s="3"/>
      <c r="N135" s="3"/>
      <c r="O135" s="3"/>
      <c r="P135" s="3"/>
      <c r="Q135" s="3"/>
      <c r="R135" s="3"/>
      <c r="S135" s="3"/>
      <c r="T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BA135" s="1" t="s">
        <v>1</v>
      </c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CA135" s="48"/>
      <c r="CB135" s="48"/>
      <c r="CC135" s="48"/>
      <c r="CD135" s="48"/>
      <c r="CE135" s="48"/>
      <c r="CF135" s="48"/>
      <c r="CG135" s="48"/>
      <c r="CH135" s="48"/>
      <c r="CI135" s="48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</row>
    <row r="136" spans="53:108" ht="11.25" customHeight="1">
      <c r="BA136" s="1" t="s">
        <v>9</v>
      </c>
      <c r="BN136" s="49" t="s">
        <v>10</v>
      </c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CA136" s="49" t="s">
        <v>3</v>
      </c>
      <c r="CB136" s="49"/>
      <c r="CC136" s="49"/>
      <c r="CD136" s="49"/>
      <c r="CE136" s="49"/>
      <c r="CF136" s="49"/>
      <c r="CG136" s="49"/>
      <c r="CH136" s="49"/>
      <c r="CI136" s="49"/>
      <c r="CK136" s="49" t="s">
        <v>4</v>
      </c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</row>
    <row r="137" spans="51:91" ht="11.25"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L137" s="3"/>
      <c r="BM137" s="3"/>
      <c r="BN137" s="3"/>
      <c r="BO137" s="3"/>
      <c r="BP137" s="3"/>
      <c r="BQ137" s="3"/>
      <c r="BR137" s="3"/>
      <c r="BS137" s="3"/>
      <c r="BT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</row>
    <row r="138" spans="1:70" ht="11.25">
      <c r="A138" s="1" t="s">
        <v>11</v>
      </c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V138" s="48"/>
      <c r="W138" s="48"/>
      <c r="X138" s="48"/>
      <c r="Y138" s="48"/>
      <c r="Z138" s="48"/>
      <c r="AA138" s="48"/>
      <c r="AB138" s="48"/>
      <c r="AC138" s="48"/>
      <c r="AD138" s="48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36"/>
      <c r="BP138" s="36"/>
      <c r="BQ138" s="36"/>
      <c r="BR138" s="36"/>
    </row>
    <row r="139" spans="9:70" ht="11.25">
      <c r="I139" s="49" t="s">
        <v>10</v>
      </c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V139" s="49" t="s">
        <v>3</v>
      </c>
      <c r="W139" s="49"/>
      <c r="X139" s="49"/>
      <c r="Y139" s="49"/>
      <c r="Z139" s="49"/>
      <c r="AA139" s="49"/>
      <c r="AB139" s="49"/>
      <c r="AC139" s="49"/>
      <c r="AD139" s="49"/>
      <c r="AF139" s="49" t="s">
        <v>4</v>
      </c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Z139" s="49" t="s">
        <v>85</v>
      </c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35"/>
      <c r="BP139" s="35"/>
      <c r="BQ139" s="35"/>
      <c r="BR139" s="35"/>
    </row>
    <row r="141" spans="1:21" ht="12.75" customHeight="1">
      <c r="A141" s="5" t="s">
        <v>12</v>
      </c>
      <c r="B141" s="50" t="s">
        <v>94</v>
      </c>
      <c r="C141" s="50"/>
      <c r="D141" s="6" t="s">
        <v>12</v>
      </c>
      <c r="E141" s="50" t="s">
        <v>95</v>
      </c>
      <c r="F141" s="50"/>
      <c r="G141" s="50"/>
      <c r="H141" s="50"/>
      <c r="I141" s="50"/>
      <c r="J141" s="50"/>
      <c r="K141" s="50"/>
      <c r="L141" s="50"/>
      <c r="M141" s="50"/>
      <c r="N141" s="50"/>
      <c r="P141" s="51">
        <v>20</v>
      </c>
      <c r="Q141" s="51"/>
      <c r="R141" s="50" t="s">
        <v>88</v>
      </c>
      <c r="S141" s="50"/>
      <c r="T141" s="50"/>
      <c r="U141" s="2" t="s">
        <v>13</v>
      </c>
    </row>
  </sheetData>
  <sheetProtection/>
  <mergeCells count="806">
    <mergeCell ref="V6:CJ6"/>
    <mergeCell ref="V7:CJ7"/>
    <mergeCell ref="CU11:DE11"/>
    <mergeCell ref="BO14:CB14"/>
    <mergeCell ref="CC14:CP14"/>
    <mergeCell ref="AZ139:BN139"/>
    <mergeCell ref="V8:CJ8"/>
    <mergeCell ref="V9:CJ10"/>
    <mergeCell ref="V139:AD139"/>
    <mergeCell ref="AF139:AX139"/>
    <mergeCell ref="CU5:DE5"/>
    <mergeCell ref="CU6:DE6"/>
    <mergeCell ref="CU7:DE7"/>
    <mergeCell ref="CU8:DE8"/>
    <mergeCell ref="CU9:DE9"/>
    <mergeCell ref="CU10:DE10"/>
    <mergeCell ref="CU2:DE2"/>
    <mergeCell ref="CU3:DE3"/>
    <mergeCell ref="AI4:AK4"/>
    <mergeCell ref="AL4:AX4"/>
    <mergeCell ref="AZ4:BA4"/>
    <mergeCell ref="BB4:BD4"/>
    <mergeCell ref="CU4:DE4"/>
    <mergeCell ref="I138:T138"/>
    <mergeCell ref="V138:AD138"/>
    <mergeCell ref="AF138:AX138"/>
    <mergeCell ref="AZ138:BN138"/>
    <mergeCell ref="B141:C141"/>
    <mergeCell ref="E141:N141"/>
    <mergeCell ref="P141:Q141"/>
    <mergeCell ref="R141:T141"/>
    <mergeCell ref="I139:T139"/>
    <mergeCell ref="BU133:DD133"/>
    <mergeCell ref="BU134:DD134"/>
    <mergeCell ref="BN135:BY135"/>
    <mergeCell ref="CA135:CI135"/>
    <mergeCell ref="CK135:DD135"/>
    <mergeCell ref="BN136:BY136"/>
    <mergeCell ref="CA136:CI136"/>
    <mergeCell ref="CK136:DD136"/>
    <mergeCell ref="L132:T132"/>
    <mergeCell ref="V131:AU131"/>
    <mergeCell ref="V132:AU132"/>
    <mergeCell ref="V128:AU128"/>
    <mergeCell ref="V129:AU129"/>
    <mergeCell ref="L129:T129"/>
    <mergeCell ref="BU128:CC128"/>
    <mergeCell ref="BU129:CC129"/>
    <mergeCell ref="L128:T128"/>
    <mergeCell ref="CE128:DD128"/>
    <mergeCell ref="CE129:DD129"/>
    <mergeCell ref="L131:T131"/>
    <mergeCell ref="CC15:CP15"/>
    <mergeCell ref="CQ15:DE15"/>
    <mergeCell ref="A14:AP14"/>
    <mergeCell ref="AR14:AU14"/>
    <mergeCell ref="AV14:AZ14"/>
    <mergeCell ref="BA14:BN14"/>
    <mergeCell ref="A16:AP16"/>
    <mergeCell ref="AR16:AU16"/>
    <mergeCell ref="AV16:AZ16"/>
    <mergeCell ref="BA16:BN16"/>
    <mergeCell ref="CQ14:DE14"/>
    <mergeCell ref="A15:AP15"/>
    <mergeCell ref="AR15:AU15"/>
    <mergeCell ref="AV15:AZ15"/>
    <mergeCell ref="BA15:BN15"/>
    <mergeCell ref="BO15:CB15"/>
    <mergeCell ref="BO16:CB16"/>
    <mergeCell ref="CC16:CP16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20:AP20"/>
    <mergeCell ref="AR20:AU20"/>
    <mergeCell ref="AV20:AZ20"/>
    <mergeCell ref="BA20:BN20"/>
    <mergeCell ref="BO18:CB18"/>
    <mergeCell ref="CC18:CP18"/>
    <mergeCell ref="AV18:AZ18"/>
    <mergeCell ref="BA18:BN18"/>
    <mergeCell ref="BO20:CB20"/>
    <mergeCell ref="CC20:CP20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24:AP24"/>
    <mergeCell ref="AR24:AU24"/>
    <mergeCell ref="AV24:AZ24"/>
    <mergeCell ref="BA24:BN24"/>
    <mergeCell ref="BO22:CB22"/>
    <mergeCell ref="CC22:CP22"/>
    <mergeCell ref="AV22:AZ22"/>
    <mergeCell ref="BA22:BN22"/>
    <mergeCell ref="BO24:CB24"/>
    <mergeCell ref="CC24:CP24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CQ26:DE26"/>
    <mergeCell ref="A27:AP27"/>
    <mergeCell ref="AR27:AU27"/>
    <mergeCell ref="AV27:AZ27"/>
    <mergeCell ref="BA27:BN27"/>
    <mergeCell ref="BO27:CB27"/>
    <mergeCell ref="CC27:CP27"/>
    <mergeCell ref="CQ27:DE27"/>
    <mergeCell ref="A26:AP26"/>
    <mergeCell ref="AR26:AU26"/>
    <mergeCell ref="A28:AP28"/>
    <mergeCell ref="AR28:AU28"/>
    <mergeCell ref="AV28:AZ28"/>
    <mergeCell ref="BA28:BN28"/>
    <mergeCell ref="BO26:CB26"/>
    <mergeCell ref="CC26:CP26"/>
    <mergeCell ref="AV26:AZ26"/>
    <mergeCell ref="BA26:BN26"/>
    <mergeCell ref="BO28:CB28"/>
    <mergeCell ref="CC28:CP28"/>
    <mergeCell ref="CQ28:DE28"/>
    <mergeCell ref="A29:AP29"/>
    <mergeCell ref="AR29:AU29"/>
    <mergeCell ref="AV29:AZ29"/>
    <mergeCell ref="BA29:BN29"/>
    <mergeCell ref="BO29:CB29"/>
    <mergeCell ref="CC29:CP29"/>
    <mergeCell ref="CQ29:DE29"/>
    <mergeCell ref="CQ30:DE30"/>
    <mergeCell ref="A31:AP31"/>
    <mergeCell ref="AR31:AU31"/>
    <mergeCell ref="AV31:AZ31"/>
    <mergeCell ref="BA31:BN31"/>
    <mergeCell ref="BO31:CB31"/>
    <mergeCell ref="CC31:CP31"/>
    <mergeCell ref="CQ31:DE31"/>
    <mergeCell ref="A30:AP30"/>
    <mergeCell ref="AR30:AU30"/>
    <mergeCell ref="A32:AP32"/>
    <mergeCell ref="AR32:AU32"/>
    <mergeCell ref="AV32:AZ32"/>
    <mergeCell ref="BA32:BN32"/>
    <mergeCell ref="BO30:CB30"/>
    <mergeCell ref="CC30:CP30"/>
    <mergeCell ref="AV30:AZ30"/>
    <mergeCell ref="BA30:BN30"/>
    <mergeCell ref="BO32:CB32"/>
    <mergeCell ref="CC32:CP32"/>
    <mergeCell ref="CQ32:DE32"/>
    <mergeCell ref="A33:AP33"/>
    <mergeCell ref="AR33:AU33"/>
    <mergeCell ref="AV33:AZ33"/>
    <mergeCell ref="BA33:BN33"/>
    <mergeCell ref="BO33:CB33"/>
    <mergeCell ref="CC33:CP33"/>
    <mergeCell ref="CQ33:DE33"/>
    <mergeCell ref="CQ34:DE34"/>
    <mergeCell ref="A36:AP36"/>
    <mergeCell ref="AR36:AU36"/>
    <mergeCell ref="AV36:AZ36"/>
    <mergeCell ref="BA36:BN36"/>
    <mergeCell ref="BO36:CB36"/>
    <mergeCell ref="CC36:CP36"/>
    <mergeCell ref="CQ36:DE36"/>
    <mergeCell ref="A34:AP34"/>
    <mergeCell ref="AR34:AU34"/>
    <mergeCell ref="A37:AP37"/>
    <mergeCell ref="AR37:AU37"/>
    <mergeCell ref="AV37:AZ37"/>
    <mergeCell ref="BA37:BN37"/>
    <mergeCell ref="BO34:CB34"/>
    <mergeCell ref="CC34:CP34"/>
    <mergeCell ref="AV34:AZ34"/>
    <mergeCell ref="BA34:BN34"/>
    <mergeCell ref="BO37:CB37"/>
    <mergeCell ref="CC37:CP37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A41:AP41"/>
    <mergeCell ref="AR41:AU41"/>
    <mergeCell ref="AV41:AZ41"/>
    <mergeCell ref="BA41:BN41"/>
    <mergeCell ref="BO39:CB39"/>
    <mergeCell ref="CC39:CP39"/>
    <mergeCell ref="AV39:AZ39"/>
    <mergeCell ref="BA39:BN39"/>
    <mergeCell ref="BO41:CB41"/>
    <mergeCell ref="CC41:CP41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A45:AP45"/>
    <mergeCell ref="AR45:AU45"/>
    <mergeCell ref="AV45:AZ45"/>
    <mergeCell ref="BA45:BN45"/>
    <mergeCell ref="BO43:CB43"/>
    <mergeCell ref="CC43:CP43"/>
    <mergeCell ref="AV43:AZ43"/>
    <mergeCell ref="BA43:BN43"/>
    <mergeCell ref="BO45:CB45"/>
    <mergeCell ref="CC45:CP45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A49:AP49"/>
    <mergeCell ref="AR49:AU49"/>
    <mergeCell ref="AV49:AZ49"/>
    <mergeCell ref="BA49:BN49"/>
    <mergeCell ref="BO47:CB47"/>
    <mergeCell ref="CC47:CP47"/>
    <mergeCell ref="AV47:AZ47"/>
    <mergeCell ref="BA47:BN47"/>
    <mergeCell ref="BO49:CB49"/>
    <mergeCell ref="CC49:CP49"/>
    <mergeCell ref="CQ49:DE49"/>
    <mergeCell ref="A50:AP50"/>
    <mergeCell ref="AR50:AU50"/>
    <mergeCell ref="AV50:AZ50"/>
    <mergeCell ref="BA50:BN50"/>
    <mergeCell ref="BO50:CB50"/>
    <mergeCell ref="CC50:CP50"/>
    <mergeCell ref="CQ50:DE50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R51:AU51"/>
    <mergeCell ref="A53:AP53"/>
    <mergeCell ref="AR53:AU53"/>
    <mergeCell ref="AV53:AZ53"/>
    <mergeCell ref="BA53:BN53"/>
    <mergeCell ref="BO51:CB51"/>
    <mergeCell ref="CC51:CP51"/>
    <mergeCell ref="AV51:AZ51"/>
    <mergeCell ref="BA51:BN51"/>
    <mergeCell ref="BO53:CB53"/>
    <mergeCell ref="CC53:CP53"/>
    <mergeCell ref="CQ53:DE53"/>
    <mergeCell ref="A54:AP54"/>
    <mergeCell ref="AR54:AU54"/>
    <mergeCell ref="AV54:AZ54"/>
    <mergeCell ref="BA54:BN54"/>
    <mergeCell ref="BO54:CB54"/>
    <mergeCell ref="CC54:CP54"/>
    <mergeCell ref="CQ54:DE54"/>
    <mergeCell ref="CQ55:DE55"/>
    <mergeCell ref="A56:AP56"/>
    <mergeCell ref="AR56:AU56"/>
    <mergeCell ref="AV56:AZ56"/>
    <mergeCell ref="BA56:BN56"/>
    <mergeCell ref="BO56:CB56"/>
    <mergeCell ref="CC56:CP56"/>
    <mergeCell ref="CQ56:DE56"/>
    <mergeCell ref="A55:AP55"/>
    <mergeCell ref="AR55:AU55"/>
    <mergeCell ref="A57:AP57"/>
    <mergeCell ref="AR57:AU57"/>
    <mergeCell ref="AV57:AZ57"/>
    <mergeCell ref="BA57:BN57"/>
    <mergeCell ref="BO55:CB55"/>
    <mergeCell ref="CC55:CP55"/>
    <mergeCell ref="AV55:AZ55"/>
    <mergeCell ref="BA55:BN55"/>
    <mergeCell ref="BO57:CB57"/>
    <mergeCell ref="CC57:CP57"/>
    <mergeCell ref="CQ57:DE57"/>
    <mergeCell ref="A58:AP58"/>
    <mergeCell ref="AR58:AU58"/>
    <mergeCell ref="AV58:AZ58"/>
    <mergeCell ref="BA58:BN58"/>
    <mergeCell ref="BO58:CB58"/>
    <mergeCell ref="CC58:CP58"/>
    <mergeCell ref="CQ58:DE58"/>
    <mergeCell ref="CQ59:DE59"/>
    <mergeCell ref="A60:AP60"/>
    <mergeCell ref="AR60:AU60"/>
    <mergeCell ref="AV60:AZ60"/>
    <mergeCell ref="BA60:BN60"/>
    <mergeCell ref="BO60:CB60"/>
    <mergeCell ref="CC60:CP60"/>
    <mergeCell ref="CQ60:DE60"/>
    <mergeCell ref="A59:AP59"/>
    <mergeCell ref="AR59:AU59"/>
    <mergeCell ref="A61:AP61"/>
    <mergeCell ref="AR61:AU61"/>
    <mergeCell ref="AV61:AZ61"/>
    <mergeCell ref="BA61:BN61"/>
    <mergeCell ref="BO59:CB59"/>
    <mergeCell ref="CC59:CP59"/>
    <mergeCell ref="AV59:AZ59"/>
    <mergeCell ref="BA59:BN59"/>
    <mergeCell ref="BO61:CB61"/>
    <mergeCell ref="CC61:CP61"/>
    <mergeCell ref="CQ61:DE61"/>
    <mergeCell ref="A62:AP62"/>
    <mergeCell ref="AR62:AU62"/>
    <mergeCell ref="AV62:AZ62"/>
    <mergeCell ref="BA62:BN62"/>
    <mergeCell ref="BO62:CB62"/>
    <mergeCell ref="CC62:CP62"/>
    <mergeCell ref="CQ62:DE62"/>
    <mergeCell ref="CQ64:DE64"/>
    <mergeCell ref="A65:AP65"/>
    <mergeCell ref="AR65:AU65"/>
    <mergeCell ref="AV65:AZ65"/>
    <mergeCell ref="BA65:BN65"/>
    <mergeCell ref="BO65:CB65"/>
    <mergeCell ref="CC65:CP65"/>
    <mergeCell ref="CQ65:DE65"/>
    <mergeCell ref="A64:AP64"/>
    <mergeCell ref="AR64:AU64"/>
    <mergeCell ref="A66:AP66"/>
    <mergeCell ref="AR66:AU66"/>
    <mergeCell ref="AV66:AZ66"/>
    <mergeCell ref="BA66:BN66"/>
    <mergeCell ref="BO64:CB64"/>
    <mergeCell ref="CC64:CP64"/>
    <mergeCell ref="AV64:AZ64"/>
    <mergeCell ref="BA64:BN64"/>
    <mergeCell ref="BO66:CB66"/>
    <mergeCell ref="CC66:CP66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R68:AU68"/>
    <mergeCell ref="A70:AP70"/>
    <mergeCell ref="AR70:AU70"/>
    <mergeCell ref="AV70:AZ70"/>
    <mergeCell ref="BA70:BN70"/>
    <mergeCell ref="BO68:CB68"/>
    <mergeCell ref="CC68:CP68"/>
    <mergeCell ref="AV68:AZ68"/>
    <mergeCell ref="BA68:BN68"/>
    <mergeCell ref="BO70:CB70"/>
    <mergeCell ref="CC70:CP70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R72:AU72"/>
    <mergeCell ref="A74:AP74"/>
    <mergeCell ref="AR74:AU74"/>
    <mergeCell ref="AV74:AZ74"/>
    <mergeCell ref="BA74:BN74"/>
    <mergeCell ref="BO72:CB72"/>
    <mergeCell ref="CC72:CP72"/>
    <mergeCell ref="AV72:AZ72"/>
    <mergeCell ref="BA72:BN72"/>
    <mergeCell ref="BO74:CB74"/>
    <mergeCell ref="CC74:CP74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R76:AU76"/>
    <mergeCell ref="A78:AP78"/>
    <mergeCell ref="AR78:AU78"/>
    <mergeCell ref="AV78:AZ78"/>
    <mergeCell ref="BA78:BN78"/>
    <mergeCell ref="BO76:CB76"/>
    <mergeCell ref="CC76:CP76"/>
    <mergeCell ref="AV76:AZ76"/>
    <mergeCell ref="BA76:BN76"/>
    <mergeCell ref="BO78:CB78"/>
    <mergeCell ref="CC78:CP78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CQ80:DE80"/>
    <mergeCell ref="A81:AP81"/>
    <mergeCell ref="AR81:AU81"/>
    <mergeCell ref="AV81:AZ81"/>
    <mergeCell ref="BA81:BN81"/>
    <mergeCell ref="BO81:CB81"/>
    <mergeCell ref="CC81:CP81"/>
    <mergeCell ref="CQ81:DE81"/>
    <mergeCell ref="A80:AP80"/>
    <mergeCell ref="AR80:AU80"/>
    <mergeCell ref="A82:AP82"/>
    <mergeCell ref="AR82:AU82"/>
    <mergeCell ref="AV82:AZ82"/>
    <mergeCell ref="BA82:BN82"/>
    <mergeCell ref="BO80:CB80"/>
    <mergeCell ref="CC80:CP80"/>
    <mergeCell ref="AV80:AZ80"/>
    <mergeCell ref="BA80:BN80"/>
    <mergeCell ref="BO82:CB82"/>
    <mergeCell ref="CC82:CP82"/>
    <mergeCell ref="CQ82:DE82"/>
    <mergeCell ref="A83:AP83"/>
    <mergeCell ref="AR83:AU83"/>
    <mergeCell ref="AV83:AZ83"/>
    <mergeCell ref="BA83:BN83"/>
    <mergeCell ref="BO83:CB83"/>
    <mergeCell ref="CC83:CP83"/>
    <mergeCell ref="CQ83:DE83"/>
    <mergeCell ref="CQ84:DE84"/>
    <mergeCell ref="A85:AP85"/>
    <mergeCell ref="AR85:AU85"/>
    <mergeCell ref="AV85:AZ85"/>
    <mergeCell ref="BA85:BN85"/>
    <mergeCell ref="BO85:CB85"/>
    <mergeCell ref="CC85:CP85"/>
    <mergeCell ref="CQ85:DE85"/>
    <mergeCell ref="A84:AP84"/>
    <mergeCell ref="AR84:AU84"/>
    <mergeCell ref="A86:AP86"/>
    <mergeCell ref="AR86:AU86"/>
    <mergeCell ref="AV86:AZ86"/>
    <mergeCell ref="BA86:BN86"/>
    <mergeCell ref="BO84:CB84"/>
    <mergeCell ref="CC84:CP84"/>
    <mergeCell ref="AV84:AZ84"/>
    <mergeCell ref="BA84:BN84"/>
    <mergeCell ref="BO86:CB86"/>
    <mergeCell ref="CC86:CP86"/>
    <mergeCell ref="CQ86:DE86"/>
    <mergeCell ref="A87:AP87"/>
    <mergeCell ref="AR87:AU87"/>
    <mergeCell ref="AV87:AZ87"/>
    <mergeCell ref="BA87:BN87"/>
    <mergeCell ref="BO87:CB87"/>
    <mergeCell ref="CC87:CP87"/>
    <mergeCell ref="CQ87:DE87"/>
    <mergeCell ref="CQ88:DE88"/>
    <mergeCell ref="A89:AP89"/>
    <mergeCell ref="AR89:AU89"/>
    <mergeCell ref="AV89:AZ89"/>
    <mergeCell ref="BA89:BN89"/>
    <mergeCell ref="BO89:CB89"/>
    <mergeCell ref="CC89:CP89"/>
    <mergeCell ref="CQ89:DE89"/>
    <mergeCell ref="A88:AP88"/>
    <mergeCell ref="AR88:AU88"/>
    <mergeCell ref="A91:AP91"/>
    <mergeCell ref="AR91:AU91"/>
    <mergeCell ref="AV91:AZ91"/>
    <mergeCell ref="BA91:BN91"/>
    <mergeCell ref="BO88:CB88"/>
    <mergeCell ref="CC88:CP88"/>
    <mergeCell ref="AV88:AZ88"/>
    <mergeCell ref="BA88:BN88"/>
    <mergeCell ref="BO91:CB91"/>
    <mergeCell ref="CC91:CP91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CQ93:DE93"/>
    <mergeCell ref="A94:AP94"/>
    <mergeCell ref="AR94:AU94"/>
    <mergeCell ref="AV94:AZ94"/>
    <mergeCell ref="BA94:BN94"/>
    <mergeCell ref="BO94:CB94"/>
    <mergeCell ref="CC94:CP94"/>
    <mergeCell ref="CQ94:DE94"/>
    <mergeCell ref="A93:AP93"/>
    <mergeCell ref="AR93:AU93"/>
    <mergeCell ref="A95:AP95"/>
    <mergeCell ref="AR95:AU95"/>
    <mergeCell ref="AV95:AZ95"/>
    <mergeCell ref="BA95:BN95"/>
    <mergeCell ref="BO93:CB93"/>
    <mergeCell ref="CC93:CP93"/>
    <mergeCell ref="AV93:AZ93"/>
    <mergeCell ref="BA93:BN93"/>
    <mergeCell ref="BO95:CB95"/>
    <mergeCell ref="CC95:CP95"/>
    <mergeCell ref="CQ95:DE95"/>
    <mergeCell ref="A96:AP96"/>
    <mergeCell ref="AR96:AU96"/>
    <mergeCell ref="AV96:AZ96"/>
    <mergeCell ref="BA96:BN96"/>
    <mergeCell ref="BO96:CB96"/>
    <mergeCell ref="CC96:CP96"/>
    <mergeCell ref="CQ96:DE96"/>
    <mergeCell ref="CQ97:DE97"/>
    <mergeCell ref="A98:AP98"/>
    <mergeCell ref="AR98:AU98"/>
    <mergeCell ref="AV98:AZ98"/>
    <mergeCell ref="BA98:BN98"/>
    <mergeCell ref="BO98:CB98"/>
    <mergeCell ref="CC98:CP98"/>
    <mergeCell ref="CQ98:DE98"/>
    <mergeCell ref="A97:AP97"/>
    <mergeCell ref="AR97:AU97"/>
    <mergeCell ref="A99:AP99"/>
    <mergeCell ref="AR99:AU99"/>
    <mergeCell ref="AV99:AZ99"/>
    <mergeCell ref="BA99:BN99"/>
    <mergeCell ref="BO97:CB97"/>
    <mergeCell ref="CC97:CP97"/>
    <mergeCell ref="AV97:AZ97"/>
    <mergeCell ref="BA97:BN97"/>
    <mergeCell ref="BO99:CB99"/>
    <mergeCell ref="CC99:CP99"/>
    <mergeCell ref="CQ99:DE99"/>
    <mergeCell ref="A100:AP100"/>
    <mergeCell ref="AR100:AU100"/>
    <mergeCell ref="AV100:AZ100"/>
    <mergeCell ref="BA100:BN100"/>
    <mergeCell ref="BO100:CB100"/>
    <mergeCell ref="CC100:CP100"/>
    <mergeCell ref="CQ100:DE100"/>
    <mergeCell ref="CQ101:DE101"/>
    <mergeCell ref="A102:AP102"/>
    <mergeCell ref="AR102:AU102"/>
    <mergeCell ref="AV102:AZ102"/>
    <mergeCell ref="BA102:BN102"/>
    <mergeCell ref="BO102:CB102"/>
    <mergeCell ref="CC102:CP102"/>
    <mergeCell ref="CQ102:DE102"/>
    <mergeCell ref="A101:AP101"/>
    <mergeCell ref="AR101:AU101"/>
    <mergeCell ref="A103:AP103"/>
    <mergeCell ref="AR103:AU103"/>
    <mergeCell ref="AV103:AZ103"/>
    <mergeCell ref="BA103:BN103"/>
    <mergeCell ref="BO101:CB101"/>
    <mergeCell ref="CC101:CP101"/>
    <mergeCell ref="AV101:AZ101"/>
    <mergeCell ref="BA101:BN101"/>
    <mergeCell ref="BO103:CB103"/>
    <mergeCell ref="CC103:CP103"/>
    <mergeCell ref="CQ103:DE103"/>
    <mergeCell ref="A104:AP104"/>
    <mergeCell ref="AR104:AU104"/>
    <mergeCell ref="AV104:AZ104"/>
    <mergeCell ref="BA104:BN104"/>
    <mergeCell ref="BO104:CB104"/>
    <mergeCell ref="CC104:CP104"/>
    <mergeCell ref="CQ104:DE104"/>
    <mergeCell ref="CQ105:DE105"/>
    <mergeCell ref="A106:AP106"/>
    <mergeCell ref="AR106:AU106"/>
    <mergeCell ref="AV106:AZ106"/>
    <mergeCell ref="BA106:BN106"/>
    <mergeCell ref="BO106:CB106"/>
    <mergeCell ref="CC106:CP106"/>
    <mergeCell ref="CQ106:DE106"/>
    <mergeCell ref="A105:AP105"/>
    <mergeCell ref="AR105:AU105"/>
    <mergeCell ref="A107:AP107"/>
    <mergeCell ref="AR107:AU107"/>
    <mergeCell ref="AV107:AZ107"/>
    <mergeCell ref="BA107:BN107"/>
    <mergeCell ref="BO105:CB105"/>
    <mergeCell ref="CC105:CP105"/>
    <mergeCell ref="AV105:AZ105"/>
    <mergeCell ref="BA105:BN105"/>
    <mergeCell ref="BO107:CB107"/>
    <mergeCell ref="CC107:CP107"/>
    <mergeCell ref="CQ107:DE107"/>
    <mergeCell ref="A108:AP108"/>
    <mergeCell ref="AR108:AU108"/>
    <mergeCell ref="AV108:AZ108"/>
    <mergeCell ref="BA108:BN108"/>
    <mergeCell ref="BO108:CB108"/>
    <mergeCell ref="CC108:CP108"/>
    <mergeCell ref="CQ108:DE108"/>
    <mergeCell ref="CQ109:DE109"/>
    <mergeCell ref="A110:AP110"/>
    <mergeCell ref="AR110:AU110"/>
    <mergeCell ref="AV110:AZ110"/>
    <mergeCell ref="BA110:BN110"/>
    <mergeCell ref="BO110:CB110"/>
    <mergeCell ref="CC110:CP110"/>
    <mergeCell ref="CQ110:DE110"/>
    <mergeCell ref="A109:AP109"/>
    <mergeCell ref="AR109:AU109"/>
    <mergeCell ref="A111:AP111"/>
    <mergeCell ref="AR111:AU111"/>
    <mergeCell ref="AV111:AZ111"/>
    <mergeCell ref="BA111:BN111"/>
    <mergeCell ref="BO109:CB109"/>
    <mergeCell ref="CC109:CP109"/>
    <mergeCell ref="AV109:AZ109"/>
    <mergeCell ref="BA109:BN109"/>
    <mergeCell ref="BO111:CB111"/>
    <mergeCell ref="CC111:CP111"/>
    <mergeCell ref="CQ111:DE111"/>
    <mergeCell ref="A112:AP112"/>
    <mergeCell ref="AR112:AU112"/>
    <mergeCell ref="AV112:AZ112"/>
    <mergeCell ref="BA112:BN112"/>
    <mergeCell ref="BO112:CB112"/>
    <mergeCell ref="CC112:CP112"/>
    <mergeCell ref="CQ112:DE112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A116:AP116"/>
    <mergeCell ref="AR116:AU116"/>
    <mergeCell ref="AV116:AZ116"/>
    <mergeCell ref="BA116:BN116"/>
    <mergeCell ref="BO114:CB114"/>
    <mergeCell ref="CC114:CP114"/>
    <mergeCell ref="AV114:AZ114"/>
    <mergeCell ref="BA114:BN114"/>
    <mergeCell ref="BO116:CB116"/>
    <mergeCell ref="CC116:CP116"/>
    <mergeCell ref="CQ116:DE116"/>
    <mergeCell ref="A117:AP117"/>
    <mergeCell ref="AR117:AU117"/>
    <mergeCell ref="AV117:AZ117"/>
    <mergeCell ref="BA117:BN117"/>
    <mergeCell ref="BO117:CB117"/>
    <mergeCell ref="CC117:CP117"/>
    <mergeCell ref="CQ117:DE117"/>
    <mergeCell ref="CQ118:DE118"/>
    <mergeCell ref="A119:AP119"/>
    <mergeCell ref="AR119:AU119"/>
    <mergeCell ref="AV119:AZ119"/>
    <mergeCell ref="BA119:BN119"/>
    <mergeCell ref="BO119:CB119"/>
    <mergeCell ref="CC119:CP119"/>
    <mergeCell ref="CQ119:DE119"/>
    <mergeCell ref="A118:AP118"/>
    <mergeCell ref="AR118:AU118"/>
    <mergeCell ref="A120:AP120"/>
    <mergeCell ref="AR120:AU120"/>
    <mergeCell ref="AV120:AZ120"/>
    <mergeCell ref="BA120:BN120"/>
    <mergeCell ref="BO118:CB118"/>
    <mergeCell ref="CC118:CP118"/>
    <mergeCell ref="AV118:AZ118"/>
    <mergeCell ref="BA118:BN118"/>
    <mergeCell ref="BO120:CB120"/>
    <mergeCell ref="CC120:CP120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A124:AP124"/>
    <mergeCell ref="AR124:AU124"/>
    <mergeCell ref="AV124:AZ124"/>
    <mergeCell ref="BA124:BN124"/>
    <mergeCell ref="BO122:CB122"/>
    <mergeCell ref="CC122:CP122"/>
    <mergeCell ref="AV122:AZ122"/>
    <mergeCell ref="BA122:BN122"/>
    <mergeCell ref="BO124:CB124"/>
    <mergeCell ref="CC124:CP124"/>
    <mergeCell ref="CQ124:DE124"/>
    <mergeCell ref="A125:AP125"/>
    <mergeCell ref="AR125:AU125"/>
    <mergeCell ref="AV125:AZ125"/>
    <mergeCell ref="BA125:BN125"/>
    <mergeCell ref="BO125:CB125"/>
    <mergeCell ref="CC125:CP125"/>
    <mergeCell ref="CQ125:DE125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4" manualBreakCount="4">
    <brk id="34" max="255" man="1"/>
    <brk id="62" max="255" man="1"/>
    <brk id="89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1"/>
  <sheetViews>
    <sheetView showGridLines="0" showRowColHeaders="0" zoomScalePageLayoutView="0" workbookViewId="0" topLeftCell="B1">
      <selection activeCell="D5" sqref="D5"/>
    </sheetView>
  </sheetViews>
  <sheetFormatPr defaultColWidth="9.00390625" defaultRowHeight="12.75"/>
  <cols>
    <col min="1" max="1" width="82.25390625" style="0" hidden="1" customWidth="1"/>
    <col min="2" max="2" width="18.375" style="0" customWidth="1"/>
    <col min="4" max="4" width="24.00390625" style="0" customWidth="1"/>
    <col min="6" max="6" width="6.75390625" style="0" customWidth="1"/>
    <col min="7" max="7" width="4.125" style="0" customWidth="1"/>
    <col min="8" max="8" width="4.75390625" style="0" customWidth="1"/>
    <col min="10" max="10" width="52.625" style="0" customWidth="1"/>
  </cols>
  <sheetData>
    <row r="1" ht="12.75">
      <c r="A1" t="s">
        <v>57</v>
      </c>
    </row>
    <row r="2" ht="12.75">
      <c r="A2" t="s">
        <v>79</v>
      </c>
    </row>
    <row r="3" ht="12.75">
      <c r="A3" t="s">
        <v>58</v>
      </c>
    </row>
    <row r="4" spans="1:5" ht="12.75">
      <c r="A4" t="s">
        <v>59</v>
      </c>
      <c r="C4" s="15" t="s">
        <v>41</v>
      </c>
      <c r="D4" s="16" t="s">
        <v>42</v>
      </c>
      <c r="E4" s="17" t="str">
        <f>CONCATENATE(D4,321,IF(МФПРД=5,"Y",IF(МФПРД=4,"Q",IF(МФПРД=3,"M"))),"02",".TXT")</f>
        <v>C:\321Y02.TXT</v>
      </c>
    </row>
    <row r="5" spans="1:4" ht="12.75">
      <c r="A5" t="s">
        <v>60</v>
      </c>
      <c r="C5" s="15" t="s">
        <v>43</v>
      </c>
      <c r="D5" s="19">
        <v>5</v>
      </c>
    </row>
    <row r="6" spans="1:4" ht="12.75">
      <c r="A6" t="s">
        <v>61</v>
      </c>
      <c r="C6" s="15" t="s">
        <v>44</v>
      </c>
      <c r="D6" s="18">
        <v>40909</v>
      </c>
    </row>
    <row r="7" spans="1:4" ht="12.75">
      <c r="A7" t="s">
        <v>62</v>
      </c>
      <c r="C7" s="15" t="s">
        <v>45</v>
      </c>
      <c r="D7" s="34">
        <f>CGLAVA</f>
        <v>0</v>
      </c>
    </row>
    <row r="8" spans="1:4" ht="12.75">
      <c r="A8" t="s">
        <v>63</v>
      </c>
      <c r="C8" s="15" t="s">
        <v>46</v>
      </c>
      <c r="D8" s="34" t="str">
        <f>BDIR</f>
        <v>Сикачев  Н. Н.</v>
      </c>
    </row>
    <row r="9" spans="1:4" ht="12.75">
      <c r="A9" t="s">
        <v>64</v>
      </c>
      <c r="C9" s="15" t="s">
        <v>83</v>
      </c>
      <c r="D9" s="34" t="str">
        <f>BACC</f>
        <v>Рыбалка С. А.</v>
      </c>
    </row>
    <row r="10" spans="1:4" ht="12.75">
      <c r="A10" t="s">
        <v>65</v>
      </c>
      <c r="C10" s="15" t="s">
        <v>47</v>
      </c>
      <c r="D10" s="34">
        <f>Отчет!BU133</f>
        <v>0</v>
      </c>
    </row>
    <row r="11" spans="1:4" ht="12.75">
      <c r="A11" t="s">
        <v>66</v>
      </c>
      <c r="C11" s="15" t="s">
        <v>46</v>
      </c>
      <c r="D11" s="34">
        <f>Отчет!CK135</f>
        <v>0</v>
      </c>
    </row>
    <row r="12" spans="1:4" ht="12.75">
      <c r="A12" t="s">
        <v>82</v>
      </c>
      <c r="C12" s="15" t="s">
        <v>48</v>
      </c>
      <c r="D12" s="34">
        <f>Отчет!BN135</f>
        <v>0</v>
      </c>
    </row>
    <row r="13" spans="1:4" ht="12.75">
      <c r="A13" t="s">
        <v>67</v>
      </c>
      <c r="C13" s="15" t="s">
        <v>49</v>
      </c>
      <c r="D13" s="34">
        <f>Отчет!AF138</f>
        <v>0</v>
      </c>
    </row>
    <row r="14" spans="1:4" ht="12.75">
      <c r="A14" t="s">
        <v>81</v>
      </c>
      <c r="C14" s="15" t="s">
        <v>48</v>
      </c>
      <c r="D14" s="34">
        <f>Отчет!I138</f>
        <v>0</v>
      </c>
    </row>
    <row r="15" spans="1:10" ht="12.75">
      <c r="A15" t="s">
        <v>68</v>
      </c>
      <c r="C15" s="15" t="s">
        <v>50</v>
      </c>
      <c r="D15" s="34">
        <f>Отчет!AZ138</f>
        <v>0</v>
      </c>
      <c r="F15" s="74" t="s">
        <v>51</v>
      </c>
      <c r="G15" s="74"/>
      <c r="H15" s="74"/>
      <c r="I15" s="74"/>
      <c r="J15" s="74"/>
    </row>
    <row r="16" spans="1:10" ht="12.75">
      <c r="A16" t="s">
        <v>63</v>
      </c>
      <c r="F16" s="20" t="s">
        <v>52</v>
      </c>
      <c r="G16" s="21"/>
      <c r="H16" s="21"/>
      <c r="I16" s="21"/>
      <c r="J16" s="21"/>
    </row>
    <row r="17" spans="1:10" ht="15">
      <c r="A17" t="s">
        <v>69</v>
      </c>
      <c r="F17" s="22"/>
      <c r="G17" s="22"/>
      <c r="H17" s="22"/>
      <c r="I17" s="22"/>
      <c r="J17" s="23"/>
    </row>
    <row r="18" spans="1:10" ht="14.25" customHeight="1" thickBot="1">
      <c r="A18" t="s">
        <v>58</v>
      </c>
      <c r="F18" s="22"/>
      <c r="G18" s="22"/>
      <c r="H18" s="22"/>
      <c r="I18" s="24"/>
      <c r="J18" s="25" t="s">
        <v>53</v>
      </c>
    </row>
    <row r="19" spans="1:10" ht="14.25">
      <c r="A19" t="s">
        <v>70</v>
      </c>
      <c r="F19" s="26"/>
      <c r="G19" s="26"/>
      <c r="H19" s="26"/>
      <c r="I19" s="27"/>
      <c r="J19" s="28"/>
    </row>
    <row r="20" spans="1:10" ht="14.25" customHeight="1" thickBot="1">
      <c r="A20" t="s">
        <v>84</v>
      </c>
      <c r="F20" s="26"/>
      <c r="G20" s="26"/>
      <c r="H20" s="29"/>
      <c r="I20" s="30"/>
      <c r="J20" s="25" t="s">
        <v>54</v>
      </c>
    </row>
    <row r="21" spans="1:10" ht="66" customHeight="1" thickBot="1">
      <c r="A21" t="s">
        <v>71</v>
      </c>
      <c r="F21" s="31"/>
      <c r="G21" s="29"/>
      <c r="H21" s="32"/>
      <c r="I21" s="32"/>
      <c r="J21" s="33" t="s">
        <v>55</v>
      </c>
    </row>
    <row r="22" spans="1:10" ht="30" customHeight="1" thickBot="1">
      <c r="A22" t="s">
        <v>72</v>
      </c>
      <c r="F22" s="29"/>
      <c r="G22" s="32"/>
      <c r="H22" s="32"/>
      <c r="I22" s="32"/>
      <c r="J22" s="33" t="s">
        <v>56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  <row r="27" ht="12.75">
      <c r="A27" t="s">
        <v>63</v>
      </c>
    </row>
    <row r="28" ht="12.75">
      <c r="A28" t="s">
        <v>77</v>
      </c>
    </row>
    <row r="29" ht="12.75">
      <c r="A29" t="s">
        <v>80</v>
      </c>
    </row>
    <row r="30" ht="12.75">
      <c r="A30" t="s">
        <v>63</v>
      </c>
    </row>
    <row r="31" ht="12.75">
      <c r="A31" t="s">
        <v>78</v>
      </c>
    </row>
  </sheetData>
  <sheetProtection/>
  <mergeCells count="1">
    <mergeCell ref="F15:J15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SJUR_PERS1&lt;/n&gt;&lt;t&gt;0&lt;/t&gt;&lt;q&gt;%D3%F7%F0%E5%E6%E4%E5%ED%E8%E5&lt;/q&gt;&lt;s&gt;5&lt;/s&gt;&lt;l&gt;2&lt;/l&gt;&lt;u&gt;JuridicalPersons&lt;/u&gt;&lt;a&gt;pos_code&lt;/a&gt;&lt;b&gt;code&lt;/b&gt;&lt;m&gt;normal&lt;/m&gt;&lt;r&gt;0&lt;/r&gt;&lt;x&gt;&lt;/x&gt;&lt;y&gt;&lt;/y&gt;&lt;z&gt;SJUR_PERS1&lt;/z&gt;&lt;/i&gt;&lt;i&gt;&lt;n&gt;NSUBORG&lt;/n&gt;&lt;t&gt;3&lt;/t&gt;&lt;q&gt;%C2%EA%EB%FE%F7%E0%FF+%EF%EE%E4%F7%E8%ED%E5%ED%ED%FB%E5&lt;/q&gt;&lt;s&gt;6&lt;/s&gt;&lt;l&gt;0&lt;/l&gt;&lt;u&gt;&lt;/u&gt;&lt;a&gt;&lt;/a&gt;&lt;b&gt;&lt;/b&gt;&lt;m&gt;&lt;/m&gt;&lt;r&gt;1&lt;/r&gt;&lt;x&gt;&lt;/x&gt;&lt;y&gt;&lt;/y&gt;&lt;z&gt;NSUBORG&lt;/z&gt;&lt;DEFAULT&gt;0&lt;/DEFAULT&gt;&lt;/i&gt;&lt;i&gt;&lt;n&gt;SJUR_PERS2&lt;/n&gt;&lt;t&gt;0&lt;/t&gt;&lt;q&gt;%D3%F7%F0%E5%E4%E8%F2%E5%EB%FC&lt;/q&gt;&lt;s&gt;7&lt;/s&gt;&lt;l&gt;2&lt;/l&gt;&lt;u&gt;JuridicalPersons&lt;/u&gt;&lt;a&gt;pos_code&lt;/a&gt;&lt;b&gt;code&lt;/b&gt;&lt;m&gt;normal&lt;/m&gt;&lt;r&gt;0&lt;/r&gt;&lt;x&gt;&lt;/x&gt;&lt;y&gt;&lt;/y&gt;&lt;z&gt;SJUR_PERS2&lt;/z&gt;&lt;/i&gt;&lt;i&gt;&lt;n&gt;SBALUNIT&lt;/n&gt;&lt;t&gt;0&lt;/t&gt;&lt;q&gt;%CF%C1%C5&lt;/q&gt;&lt;s&gt;8&lt;/s&gt;&lt;l&gt;2&lt;/l&gt;&lt;u&gt;BalanceUnits&lt;/u&gt;&lt;a&gt;pos_mnemo&lt;/a&gt;&lt;b&gt;mnemo&lt;/b&gt;&lt;m&gt;normal&lt;/m&gt;&lt;r&gt;0&lt;/r&gt;&lt;x&gt;&lt;/x&gt;&lt;y&gt;&lt;/y&gt;&lt;z&gt;SBALUNIT&lt;/z&gt;&lt;/i&gt;&lt;i&gt;&lt;n&gt;SBUDG_SYMB&lt;/n&gt;&lt;t&gt;0&lt;/t&gt;&lt;q&gt;%C4%E5%FF%F2%E5%EB%FC%ED%EE%F1%F2%FC+%F1+%F6%E5%EB%E5%E2%FB%EC%E8+%F1%F0%E5%E4%F1%F2%E2%E0%EC%E8&lt;/q&gt;&lt;s&gt;9&lt;/s&gt;&lt;l&gt;0&lt;/l&gt;&lt;u&gt;&lt;/u&gt;&lt;a&gt;&lt;/a&gt;&lt;b&gt;&lt;/b&gt;&lt;m&gt;&lt;/m&gt;&lt;r&gt;0&lt;/r&gt;&lt;x&gt;&lt;/x&gt;&lt;y&gt;&lt;/y&gt;&lt;z&gt;SBUDG_SYMB&lt;/z&gt;&lt;DEFAULT&gt;5;6&lt;/DEFAULT&gt;&lt;/i&gt;&lt;i&gt;&lt;n&gt;SOUT_SYMB&lt;/n&gt;&lt;t&gt;0&lt;/t&gt;&lt;q&gt;%C4%E5%FF%F2%E5%EB%FC%ED%EE%F1%F2%FC+%EF%EE+%EE%EA%E0%E7%E0%ED%E8%FE+%F3%F1%EB%F3%E3+(%F0%E0%E1%EE%F2)&lt;/q&gt;&lt;s&gt;10&lt;/s&gt;&lt;l&gt;0&lt;/l&gt;&lt;u&gt;&lt;/u&gt;&lt;a&gt;&lt;/a&gt;&lt;b&gt;&lt;/b&gt;&lt;m&gt;&lt;/m&gt;&lt;r&gt;0&lt;/r&gt;&lt;x&gt;&lt;/x&gt;&lt;y&gt;&lt;/y&gt;&lt;z&gt;SOUT_SYMB&lt;/z&gt;&lt;DEFAULT&gt;2;4;7&lt;/DEFAULT&gt;&lt;/i&gt;&lt;i&gt;&lt;n&gt;STIME_SYMB&lt;/n&gt;&lt;t&gt;0&lt;/t&gt;&lt;q&gt;%D1%F0%E5%E4%F1%F2%E2%E0+%E2%EE+%E2%F0%E5%EC%E5%ED%ED%EE%EC+%F0%E0%F1%EF%EE%F0%FF%E6%E5%ED%E8%E8&lt;/q&gt;&lt;s&gt;11&lt;/s&gt;&lt;l&gt;0&lt;/l&gt;&lt;u&gt;&lt;/u&gt;&lt;a&gt;&lt;/a&gt;&lt;b&gt;&lt;/b&gt;&lt;m&gt;&lt;/m&gt;&lt;r&gt;0&lt;/r&gt;&lt;x&gt;&lt;/x&gt;&lt;y&gt;&lt;/y&gt;&lt;z&gt;STIME_SYMB&lt;/z&gt;&lt;DEFAULT&gt;3&lt;/DEFAULT&gt;&lt;/i&gt;&lt;i&gt;&lt;n&gt;SEXPSTRUCT&lt;/n&gt;&lt;t&gt;0&lt;/t&gt;&lt;q&gt;%D1%F2%F0%F3%EA%F2%F3%F0%E0+%F0%E0%F1%F5%EE%E4%EE%E2&lt;/q&gt;&lt;s&gt;12&lt;/s&gt;&lt;l&gt;2&lt;/l&gt;&lt;u&gt;ExpenseStructure&lt;/u&gt;&lt;a&gt;pos_code&lt;/a&gt;&lt;b&gt;code&lt;/b&gt;&lt;m&gt;normal&lt;/m&gt;&lt;r&gt;0&lt;/r&gt;&lt;x&gt;&lt;/x&gt;&lt;y&gt;&lt;/y&gt;&lt;z&gt;SEXPSTRUCT&lt;/z&gt;&lt;/i&gt;&lt;i&gt;&lt;n&gt;SINCOMECLASS&lt;/n&gt;&lt;t&gt;0&lt;/t&gt;&lt;q&gt;%CA%EB%E0%F1%F1%E8%F4%E8%EA%E0%F6%E8%FF+%E4%EE%F5%EE%E4%EE%E2&lt;/q&gt;&lt;s&gt;13&lt;/s&gt;&lt;l&gt;2&lt;/l&gt;&lt;u&gt;IncomeBudgetClassification&lt;/u&gt;&lt;a&gt;pos_code&lt;/a&gt;&lt;b&gt;code&lt;/b&gt;&lt;m&gt;normal&lt;/m&gt;&lt;r&gt;0&lt;/r&gt;&lt;x&gt;&lt;/x&gt;&lt;y&gt;&lt;/y&gt;&lt;z&gt;SINCOMECLASS&lt;/z&gt;&lt;/i&gt;&lt;i&gt;&lt;n&gt;NANL_LEVEL&lt;/n&gt;&lt;t&gt;1&lt;/t&gt;&lt;q&gt;%D3%F0%EE%E2%E5%ED%FC+%E0%ED%E0%EB%E8%F2%E8%EA%E8&lt;/q&gt;&lt;s&gt;14&lt;/s&gt;&lt;l&gt;0&lt;/l&gt;&lt;u&gt;&lt;/u&gt;&lt;a&gt;&lt;/a&gt;&lt;b&gt;&lt;/b&gt;&lt;m&gt;&lt;/m&gt;&lt;r&gt;1&lt;/r&gt;&lt;x&gt;&lt;/x&gt;&lt;y&gt;&lt;/y&gt;&lt;z&gt;NANL_LEVEL&lt;/z&gt;&lt;DEFAULT&gt;5&lt;/DEFAULT&gt;&lt;/i&gt;&lt;i&gt;&lt;n&gt;NBL_SEND&lt;/n&gt;&lt;t&gt;3&lt;/t&gt;&lt;q&gt;%CF%E5%F0%E5%ED%E5%F1%F2%E8+%E4%E0%ED%ED%FB%E5+%E2+%F1%E2%EE%E4%ED%FB%E5+%EE%F2%F7%E5%F2%FB&lt;/q&gt;&lt;s&gt;15&lt;/s&gt;&lt;l&gt;0&lt;/l&gt;&lt;u&gt;&lt;/u&gt;&lt;a&gt;&lt;/a&gt;&lt;b&gt;&lt;/b&gt;&lt;m&gt;&lt;/m&gt;&lt;r&gt;1&lt;/r&gt;&lt;x&gt;&lt;/x&gt;&lt;y&gt;&lt;/y&gt;&lt;z&gt;NBL_SEND&lt;/z&gt;&lt;DEFAULT&gt;0&lt;/DEFAULT&gt;&lt;/i&gt;&lt;i&gt;&lt;n&gt;SBL_FORM&lt;/n&gt;&lt;t&gt;0&lt;/t&gt;&lt;q&gt;%D4%EE%F0%EC%E0+%EE%F2%F7%E5%F2%E0&lt;/q&gt;&lt;s&gt;16&lt;/s&gt;&lt;l&gt;0&lt;/l&gt;&lt;u&gt;&lt;/u&gt;&lt;a&gt;&lt;/a&gt;&lt;b&gt;&lt;/b&gt;&lt;m&gt;&lt;/m&gt;&lt;r&gt;0&lt;/r&gt;&lt;x&gt;&lt;/x&gt;&lt;y&gt;&lt;/y&gt;&lt;z&gt;SBL_FORM&lt;/z&gt;&lt;/i&gt;&lt;i&gt;&lt;n&gt;DBL_DATE&lt;/n&gt;&lt;t&gt;4&lt;/t&gt;&lt;q&gt;%C4%E0%F2%E0+%EE%F2%F7%E5%F2%E0&lt;/q&gt;&lt;s&gt;17&lt;/s&gt;&lt;l&gt;0&lt;/l&gt;&lt;u&gt;&lt;/u&gt;&lt;a&gt;&lt;/a&gt;&lt;b&gt;&lt;/b&gt;&lt;m&gt;&lt;/m&gt;&lt;r&gt;0&lt;/r&gt;&lt;x&gt;&lt;/x&gt;&lt;y&gt;&lt;/y&gt;&lt;z&gt;DBL_DATE&lt;/z&gt;&lt;/i&gt;&lt;i&gt;&lt;n&gt;SBL_AGENT&lt;/n&gt;&lt;t&gt;0&lt;/t&gt;&lt;q&gt;%CA%EE%ED%F2%F0%E0%E3%E5%ED%F2+%EE%F2%F7%E5%F2%E0&lt;/q&gt;&lt;s&gt;18&lt;/s&gt;&lt;l&gt;2&lt;/l&gt;&lt;u&gt;AGNLIST&lt;/u&gt;&lt;a&gt;pos_agnmnemo&lt;/a&gt;&lt;b&gt;agnmnemo&lt;/b&gt;&lt;m&gt;agents&lt;/m&gt;&lt;r&gt;0&lt;/r&gt;&lt;x&gt;&lt;/x&gt;&lt;y&gt;&lt;/y&gt;&lt;z&gt;SBL_AGENT&lt;/z&gt;&lt;/i&gt;&lt;i&gt;&lt;n&gt;SBL_CATALOG&lt;/n&gt;&lt;t&gt;0&lt;/t&gt;&lt;q&gt;%CA%E0%F2%E0%EB%EE%E3+%EE%F2%F7%E5%F2%E0&lt;/q&gt;&lt;s&gt;19&lt;/s&gt;&lt;l&gt;0&lt;/l&gt;&lt;u&gt;&lt;/u&gt;&lt;a&gt;&lt;/a&gt;&lt;b&gt;&lt;/b&gt;&lt;m&gt;&lt;/m&gt;&lt;r&gt;0&lt;/r&gt;&lt;x&gt;&lt;/x&gt;&lt;y&gt;&lt;/y&gt;&lt;z&gt;SBL_CATALOG&lt;/z&gt;&lt;/i&gt;&lt;i&gt;&lt;n&gt;NBL_SUBREPORT&lt;/n&gt;&lt;t&gt;1&lt;/t&gt;&lt;q&gt;%CF%EE%E4%EE%F2%F7%E5%F2&lt;/q&gt;&lt;s&gt;20&lt;/s&gt;&lt;l&gt;10&lt;/l&gt;&lt;u&gt;&lt;/u&gt;&lt;a&gt;&lt;/a&gt;&lt;b&gt;&lt;/b&gt;&lt;m&gt;&lt;/m&gt;&lt;r&gt;0&lt;/r&gt;&lt;x&gt;&lt;/x&gt;&lt;y&gt;&lt;/y&gt;&lt;z&gt;NBL_SUBREPORT&lt;/z&gt;&lt;/i&gt;&lt;SP_CODE&gt;PR_FORM_0503721_33N_CREATE&lt;/SP_CODE&gt;&lt;/p&gt;</dc:description>
  <cp:lastModifiedBy>Admin</cp:lastModifiedBy>
  <cp:lastPrinted>2011-09-15T11:11:02Z</cp:lastPrinted>
  <dcterms:created xsi:type="dcterms:W3CDTF">2011-07-05T09:38:46Z</dcterms:created>
  <dcterms:modified xsi:type="dcterms:W3CDTF">2014-09-27T08:52:04Z</dcterms:modified>
  <cp:category/>
  <cp:version/>
  <cp:contentType/>
  <cp:contentStatus/>
</cp:coreProperties>
</file>